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clink\Downloads\"/>
    </mc:Choice>
  </mc:AlternateContent>
  <xr:revisionPtr revIDLastSave="0" documentId="13_ncr:1_{318354A3-B0D9-4D70-9DD0-ED81E0338DC2}" xr6:coauthVersionLast="47" xr6:coauthVersionMax="47" xr10:uidLastSave="{00000000-0000-0000-0000-000000000000}"/>
  <bookViews>
    <workbookView xWindow="-98" yWindow="-98" windowWidth="23236" windowHeight="13875" activeTab="1" xr2:uid="{336E620A-171D-497C-AB04-96E4EB1FB32F}"/>
  </bookViews>
  <sheets>
    <sheet name="#1_Einnahmen" sheetId="17" r:id="rId1"/>
    <sheet name="#2_Ausgaben" sheetId="18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3" i="18" l="1"/>
  <c r="F44" i="18"/>
  <c r="G44" i="18"/>
  <c r="H44" i="18"/>
  <c r="I44" i="18"/>
  <c r="J44" i="18"/>
  <c r="K44" i="18"/>
  <c r="E44" i="18"/>
  <c r="F43" i="18"/>
  <c r="G43" i="18"/>
  <c r="H43" i="18"/>
  <c r="I43" i="18"/>
  <c r="J43" i="18"/>
  <c r="E43" i="18"/>
  <c r="F5" i="18"/>
  <c r="G5" i="18"/>
  <c r="H5" i="18"/>
  <c r="I5" i="18"/>
  <c r="J5" i="18"/>
  <c r="K5" i="18"/>
  <c r="E5" i="18"/>
  <c r="K20" i="17"/>
  <c r="J20" i="17"/>
  <c r="I20" i="17"/>
  <c r="H20" i="17"/>
  <c r="G20" i="17"/>
  <c r="F20" i="17"/>
  <c r="E20" i="17"/>
  <c r="E25" i="18"/>
  <c r="F25" i="18"/>
  <c r="G25" i="18"/>
  <c r="H25" i="18"/>
  <c r="I25" i="18"/>
  <c r="J25" i="18"/>
  <c r="K25" i="18"/>
  <c r="E20" i="18"/>
  <c r="F20" i="18"/>
  <c r="G20" i="18"/>
  <c r="H20" i="18"/>
  <c r="I20" i="18"/>
  <c r="J20" i="18"/>
  <c r="K20" i="18"/>
  <c r="E15" i="18"/>
  <c r="F15" i="18"/>
  <c r="G15" i="18"/>
  <c r="H15" i="18"/>
  <c r="I15" i="18"/>
  <c r="J15" i="18"/>
  <c r="K15" i="18"/>
  <c r="K9" i="18"/>
  <c r="E9" i="18"/>
  <c r="F9" i="18"/>
  <c r="G9" i="18"/>
  <c r="H9" i="18"/>
  <c r="I9" i="18"/>
  <c r="J9" i="18"/>
  <c r="E32" i="18"/>
  <c r="F32" i="18"/>
  <c r="G32" i="18"/>
  <c r="H32" i="18"/>
  <c r="I32" i="18"/>
  <c r="J32" i="18"/>
  <c r="K32" i="18"/>
  <c r="E37" i="18"/>
  <c r="F37" i="18"/>
  <c r="G37" i="18"/>
  <c r="H37" i="18"/>
  <c r="I37" i="18"/>
  <c r="J37" i="18"/>
  <c r="K37" i="18"/>
  <c r="D20" i="17"/>
  <c r="D5" i="18" s="1"/>
  <c r="D9" i="18"/>
  <c r="D15" i="18"/>
  <c r="D20" i="18"/>
  <c r="D25" i="18"/>
  <c r="D32" i="18"/>
  <c r="D37" i="18"/>
  <c r="I42" i="18" l="1"/>
  <c r="J42" i="18"/>
  <c r="K42" i="18"/>
  <c r="E42" i="18"/>
  <c r="G42" i="18"/>
  <c r="H42" i="18"/>
  <c r="F42" i="18"/>
  <c r="D42" i="18"/>
  <c r="D43" i="18" s="1"/>
  <c r="D44" i="18" s="1"/>
</calcChain>
</file>

<file path=xl/sharedStrings.xml><?xml version="1.0" encoding="utf-8"?>
<sst xmlns="http://schemas.openxmlformats.org/spreadsheetml/2006/main" count="64" uniqueCount="52">
  <si>
    <t>→</t>
  </si>
  <si>
    <t>Keine Gewähr für die Richtigkeit der Angaben. Dieses Tool ersetzt keine fundierte Rechts-, Steuer- und Finanzberatung.</t>
  </si>
  <si>
    <t>Summe deiner Ausgaben</t>
  </si>
  <si>
    <t>Haushaltsbuch Rechner</t>
  </si>
  <si>
    <t>Nettoeinkommen</t>
  </si>
  <si>
    <t>Nebenjob</t>
  </si>
  <si>
    <t>BAföG</t>
  </si>
  <si>
    <t>Kindergeld</t>
  </si>
  <si>
    <t>Zuschüsse</t>
  </si>
  <si>
    <t>Unterhalt</t>
  </si>
  <si>
    <t>Sonstige Einnahmen</t>
  </si>
  <si>
    <t>Wohnen</t>
  </si>
  <si>
    <t>Mobilität</t>
  </si>
  <si>
    <t>Lebenshaltung</t>
  </si>
  <si>
    <t>Unterhaltung / Luxus</t>
  </si>
  <si>
    <t>Finanzausgaben</t>
  </si>
  <si>
    <t>Handy &amp; Abos</t>
  </si>
  <si>
    <t>Miete (warm)</t>
  </si>
  <si>
    <t>Strom &amp; Gas</t>
  </si>
  <si>
    <t>Internet &amp; Telefon</t>
  </si>
  <si>
    <t>Monats-/Wochenticket</t>
  </si>
  <si>
    <t>Benzin</t>
  </si>
  <si>
    <t>Taxi/Carsharing/E-Scooter</t>
  </si>
  <si>
    <t>Lebensmittel &amp; Getränke</t>
  </si>
  <si>
    <t>Einrichtung (Möbel etc.)</t>
  </si>
  <si>
    <t>Sonstiges (Friseur etc.)</t>
  </si>
  <si>
    <t>Reparaturen</t>
  </si>
  <si>
    <t>Ausgehen (Essen, Kino, Bar etc.)</t>
  </si>
  <si>
    <t>Sport &amp; Freizeit</t>
  </si>
  <si>
    <t>Weiterbildung</t>
  </si>
  <si>
    <t>Shopping</t>
  </si>
  <si>
    <t>Sonstiges (Massage etc.)</t>
  </si>
  <si>
    <t>Versicherungen</t>
  </si>
  <si>
    <t>Sparziele</t>
  </si>
  <si>
    <t>Handy</t>
  </si>
  <si>
    <t>Netflix, Spotify &amp; Co.</t>
  </si>
  <si>
    <t>Sonstige Abos</t>
  </si>
  <si>
    <t>Kredite</t>
  </si>
  <si>
    <t>Summe deiner Einnahmen</t>
  </si>
  <si>
    <t>Deine Einnahmen</t>
  </si>
  <si>
    <t>Einnahmen</t>
  </si>
  <si>
    <t>Ausgaben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</si>
  <si>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</si>
  <si>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</si>
  <si>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</si>
  <si>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</si>
  <si>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</si>
  <si>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</si>
  <si>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</si>
  <si>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</si>
  <si>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Überschuss</t>
  </si>
  <si>
    <t>Sparquote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</si>
</sst>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_-* #,##0.00\ [$€-407]_-;\-* #,##0.00\ [$€-407]_-;_-* &quot;-&quot;??\ [$€-407]_-;_-@_-"/>
    <numFmt numFmtId="165" formatCode="#,##0\ &quot;€&quot;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Trebuchet MS"/>
      <family val="2"/>
    </font>
    <font>
      <u/>
      <sz val="11"/>
      <color theme="10"/>
      <name val="DM Sans"/>
    </font>
    <font>
      <sz val="14"/>
      <color theme="1"/>
      <name val="DM Sans"/>
    </font>
    <font>
      <u/>
      <sz val="12"/>
      <color theme="0"/>
      <name val="DM Sans"/>
    </font>
    <font>
      <sz val="24"/>
      <color theme="0"/>
      <name val="DM Sans"/>
    </font>
    <font>
      <sz val="12"/>
      <color theme="0"/>
      <name val="DM Sans"/>
    </font>
    <font>
      <sz val="11"/>
      <color theme="0"/>
      <name val="DM Sans"/>
    </font>
    <font>
      <sz val="10"/>
      <color theme="0"/>
      <name val="DM Sans"/>
    </font>
    <font>
      <sz val="11"/>
      <color theme="1"/>
      <name val="DM Sans"/>
    </font>
    <font>
      <sz val="13"/>
      <color theme="1"/>
      <name val="DM Sans"/>
    </font>
    <font>
      <sz val="10"/>
      <color theme="1"/>
      <name val="DM Sans"/>
    </font>
    <font>
      <b/>
      <sz val="10"/>
      <color theme="1"/>
      <name val="DM Sans"/>
    </font>
    <font>
      <sz val="10"/>
      <color theme="0" tint="-0.34998626667073579"/>
      <name val="DM Sans"/>
    </font>
    <font>
      <b/>
      <sz val="11"/>
      <color theme="0"/>
      <name val="DM Sans"/>
    </font>
    <font>
      <b/>
      <sz val="11"/>
      <color theme="1"/>
      <name val="DM Sans"/>
    </font>
    <font>
      <b/>
      <sz val="24"/>
      <color theme="1"/>
      <name val="DM Sans"/>
    </font>
    <font>
      <i/>
      <sz val="11"/>
      <color theme="1"/>
      <name val="DM Sans"/>
    </font>
    <font>
      <sz val="11"/>
      <color theme="0" tint="-0.34998626667073579"/>
      <name val="DM Sans"/>
    </font>
    <font>
      <b/>
      <sz val="14"/>
      <color theme="0"/>
      <name val="DM Sans"/>
    </font>
    <font>
      <sz val="14"/>
      <color theme="0"/>
      <name val="DM Sans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BEECEA"/>
        <bgColor indexed="64"/>
      </patternFill>
    </fill>
    <fill>
      <patternFill patternType="solid">
        <fgColor rgb="FF32965D"/>
        <bgColor indexed="64"/>
      </patternFill>
    </fill>
    <fill>
      <patternFill patternType="solid">
        <fgColor rgb="FF267447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</cellStyleXfs>
  <cellXfs count="93">
    <xf numFmtId="0" fontId="0" fillId="0" borderId="0" xfId="0"/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1" fillId="2" borderId="0" xfId="0" applyFont="1" applyFill="1"/>
    <xf numFmtId="0" fontId="13" fillId="2" borderId="0" xfId="0" applyFont="1" applyFill="1"/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165" fontId="13" fillId="4" borderId="3" xfId="0" applyNumberFormat="1" applyFont="1" applyFill="1" applyBorder="1" applyAlignment="1">
      <alignment vertical="center"/>
    </xf>
    <xf numFmtId="165" fontId="13" fillId="2" borderId="0" xfId="0" applyNumberFormat="1" applyFont="1" applyFill="1"/>
    <xf numFmtId="0" fontId="13" fillId="0" borderId="0" xfId="0" applyFont="1" applyAlignment="1">
      <alignment vertical="center"/>
    </xf>
    <xf numFmtId="164" fontId="13" fillId="2" borderId="0" xfId="0" applyNumberFormat="1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165" fontId="13" fillId="2" borderId="0" xfId="0" applyNumberFormat="1" applyFont="1" applyFill="1" applyAlignment="1">
      <alignment vertical="center"/>
    </xf>
    <xf numFmtId="1" fontId="13" fillId="2" borderId="0" xfId="0" applyNumberFormat="1" applyFont="1" applyFill="1" applyAlignment="1">
      <alignment vertical="center"/>
    </xf>
    <xf numFmtId="0" fontId="13" fillId="2" borderId="0" xfId="0" applyFont="1" applyFill="1" applyAlignment="1">
      <alignment vertical="center" wrapText="1"/>
    </xf>
    <xf numFmtId="14" fontId="13" fillId="2" borderId="0" xfId="0" applyNumberFormat="1" applyFont="1" applyFill="1" applyAlignment="1">
      <alignment vertical="center"/>
    </xf>
    <xf numFmtId="165" fontId="13" fillId="4" borderId="0" xfId="0" applyNumberFormat="1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4" fillId="2" borderId="0" xfId="0" applyFont="1" applyFill="1"/>
    <xf numFmtId="165" fontId="14" fillId="3" borderId="3" xfId="0" applyNumberFormat="1" applyFont="1" applyFill="1" applyBorder="1" applyAlignment="1">
      <alignment vertical="center"/>
    </xf>
    <xf numFmtId="0" fontId="15" fillId="2" borderId="0" xfId="0" applyFont="1" applyFill="1"/>
    <xf numFmtId="0" fontId="11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vertical="center"/>
    </xf>
    <xf numFmtId="165" fontId="17" fillId="4" borderId="3" xfId="0" applyNumberFormat="1" applyFont="1" applyFill="1" applyBorder="1" applyAlignment="1">
      <alignment horizontal="center" vertical="center"/>
    </xf>
    <xf numFmtId="165" fontId="11" fillId="2" borderId="0" xfId="0" applyNumberFormat="1" applyFont="1" applyFill="1" applyAlignment="1">
      <alignment horizontal="center" vertical="center"/>
    </xf>
    <xf numFmtId="165" fontId="11" fillId="2" borderId="0" xfId="0" applyNumberFormat="1" applyFont="1" applyFill="1"/>
    <xf numFmtId="0" fontId="17" fillId="0" borderId="0" xfId="0" applyFont="1" applyAlignment="1">
      <alignment vertical="center"/>
    </xf>
    <xf numFmtId="164" fontId="17" fillId="2" borderId="0" xfId="0" applyNumberFormat="1" applyFont="1" applyFill="1" applyAlignment="1">
      <alignment vertical="center"/>
    </xf>
    <xf numFmtId="164" fontId="11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7" fillId="2" borderId="0" xfId="0" applyFont="1" applyFill="1"/>
    <xf numFmtId="1" fontId="11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vertical="center" wrapText="1"/>
    </xf>
    <xf numFmtId="14" fontId="11" fillId="2" borderId="0" xfId="0" applyNumberFormat="1" applyFont="1" applyFill="1" applyAlignment="1">
      <alignment vertical="center"/>
    </xf>
    <xf numFmtId="165" fontId="11" fillId="2" borderId="0" xfId="0" applyNumberFormat="1" applyFont="1" applyFill="1" applyAlignment="1">
      <alignment horizontal="center"/>
    </xf>
    <xf numFmtId="10" fontId="11" fillId="2" borderId="0" xfId="1" applyNumberFormat="1" applyFont="1" applyFill="1"/>
    <xf numFmtId="0" fontId="17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center"/>
    </xf>
    <xf numFmtId="165" fontId="17" fillId="3" borderId="3" xfId="0" applyNumberFormat="1" applyFont="1" applyFill="1" applyBorder="1" applyAlignment="1">
      <alignment horizontal="center" vertical="center"/>
    </xf>
    <xf numFmtId="0" fontId="19" fillId="2" borderId="0" xfId="0" applyFont="1" applyFill="1"/>
    <xf numFmtId="165" fontId="19" fillId="2" borderId="0" xfId="0" applyNumberFormat="1" applyFont="1" applyFill="1" applyAlignment="1">
      <alignment horizontal="center" vertical="center"/>
    </xf>
    <xf numFmtId="10" fontId="19" fillId="2" borderId="0" xfId="1" applyNumberFormat="1" applyFont="1" applyFill="1" applyAlignment="1">
      <alignment horizontal="center"/>
    </xf>
    <xf numFmtId="0" fontId="20" fillId="2" borderId="0" xfId="0" applyFont="1" applyFill="1"/>
    <xf numFmtId="0" fontId="4" fillId="5" borderId="0" xfId="2" applyFont="1" applyFill="1"/>
    <xf numFmtId="0" fontId="11" fillId="5" borderId="0" xfId="0" applyFont="1" applyFill="1"/>
    <xf numFmtId="0" fontId="7" fillId="5" borderId="2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8" fillId="5" borderId="1" xfId="2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10" fillId="5" borderId="0" xfId="2" applyFont="1" applyFill="1" applyBorder="1" applyAlignment="1">
      <alignment horizontal="center" vertical="center"/>
    </xf>
    <xf numFmtId="0" fontId="9" fillId="5" borderId="0" xfId="0" applyFont="1" applyFill="1" applyAlignment="1">
      <alignment vertical="center"/>
    </xf>
    <xf numFmtId="0" fontId="11" fillId="6" borderId="0" xfId="0" applyFont="1" applyFill="1" applyAlignment="1">
      <alignment vertical="center"/>
    </xf>
    <xf numFmtId="0" fontId="11" fillId="6" borderId="0" xfId="0" applyFont="1" applyFill="1"/>
    <xf numFmtId="0" fontId="16" fillId="6" borderId="0" xfId="0" applyFont="1" applyFill="1" applyAlignment="1">
      <alignment vertical="center"/>
    </xf>
    <xf numFmtId="0" fontId="9" fillId="6" borderId="0" xfId="0" applyFont="1" applyFill="1"/>
    <xf numFmtId="165" fontId="16" fillId="6" borderId="0" xfId="1" applyNumberFormat="1" applyFont="1" applyFill="1" applyBorder="1" applyAlignment="1">
      <alignment horizontal="center" vertical="center"/>
    </xf>
    <xf numFmtId="1" fontId="12" fillId="6" borderId="0" xfId="1" applyNumberFormat="1" applyFont="1" applyFill="1" applyBorder="1" applyAlignment="1">
      <alignment vertical="center"/>
    </xf>
    <xf numFmtId="165" fontId="12" fillId="6" borderId="0" xfId="1" applyNumberFormat="1" applyFont="1" applyFill="1" applyBorder="1" applyAlignment="1">
      <alignment horizontal="center" vertical="center"/>
    </xf>
    <xf numFmtId="10" fontId="11" fillId="6" borderId="0" xfId="1" applyNumberFormat="1" applyFont="1" applyFill="1" applyAlignment="1">
      <alignment vertical="center"/>
    </xf>
    <xf numFmtId="8" fontId="17" fillId="6" borderId="0" xfId="0" applyNumberFormat="1" applyFont="1" applyFill="1" applyAlignment="1">
      <alignment horizontal="center"/>
    </xf>
    <xf numFmtId="9" fontId="11" fillId="6" borderId="0" xfId="1" applyFont="1" applyFill="1" applyBorder="1" applyAlignment="1">
      <alignment vertical="center" wrapText="1"/>
    </xf>
    <xf numFmtId="8" fontId="18" fillId="6" borderId="0" xfId="0" applyNumberFormat="1" applyFont="1" applyFill="1" applyAlignment="1">
      <alignment horizontal="center"/>
    </xf>
    <xf numFmtId="0" fontId="5" fillId="5" borderId="0" xfId="0" applyFont="1" applyFill="1" applyAlignment="1">
      <alignment horizontal="center" vertical="center"/>
    </xf>
    <xf numFmtId="0" fontId="6" fillId="6" borderId="4" xfId="2" applyFont="1" applyFill="1" applyBorder="1" applyAlignment="1">
      <alignment horizontal="center" vertical="center"/>
    </xf>
    <xf numFmtId="0" fontId="6" fillId="6" borderId="5" xfId="2" applyFont="1" applyFill="1" applyBorder="1" applyAlignment="1">
      <alignment horizontal="center" vertical="center"/>
    </xf>
    <xf numFmtId="0" fontId="6" fillId="6" borderId="6" xfId="2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vertical="center"/>
    </xf>
    <xf numFmtId="0" fontId="8" fillId="5" borderId="8" xfId="2" applyFont="1" applyFill="1" applyBorder="1" applyAlignment="1">
      <alignment horizontal="center" vertical="center"/>
    </xf>
    <xf numFmtId="0" fontId="8" fillId="5" borderId="9" xfId="2" applyFont="1" applyFill="1" applyBorder="1" applyAlignment="1">
      <alignment horizontal="center" vertical="center"/>
    </xf>
    <xf numFmtId="0" fontId="8" fillId="5" borderId="10" xfId="2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21" fillId="5" borderId="11" xfId="0" applyFont="1" applyFill="1" applyBorder="1" applyAlignment="1">
      <alignment horizontal="center" vertical="center"/>
    </xf>
    <xf numFmtId="0" fontId="21" fillId="5" borderId="15" xfId="0" applyFont="1" applyFill="1" applyBorder="1" applyAlignment="1">
      <alignment horizontal="center" vertical="center"/>
    </xf>
    <xf numFmtId="0" fontId="22" fillId="5" borderId="15" xfId="0" applyFont="1" applyFill="1" applyBorder="1" applyAlignment="1">
      <alignment horizontal="center" vertical="center"/>
    </xf>
    <xf numFmtId="0" fontId="22" fillId="5" borderId="12" xfId="0" applyFont="1" applyFill="1" applyBorder="1" applyAlignment="1">
      <alignment horizontal="center" vertical="center"/>
    </xf>
    <xf numFmtId="0" fontId="21" fillId="5" borderId="2" xfId="0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horizontal="center" vertical="center"/>
    </xf>
    <xf numFmtId="0" fontId="22" fillId="5" borderId="0" xfId="0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/>
    </xf>
    <xf numFmtId="0" fontId="21" fillId="5" borderId="13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center" vertical="center"/>
    </xf>
    <xf numFmtId="0" fontId="22" fillId="5" borderId="14" xfId="0" applyFont="1" applyFill="1" applyBorder="1" applyAlignment="1">
      <alignment horizontal="center" vertical="center"/>
    </xf>
    <xf numFmtId="0" fontId="6" fillId="6" borderId="8" xfId="2" applyFont="1" applyFill="1" applyBorder="1" applyAlignment="1">
      <alignment horizontal="center" vertical="center"/>
    </xf>
    <xf numFmtId="0" fontId="6" fillId="6" borderId="9" xfId="2" applyFont="1" applyFill="1" applyBorder="1" applyAlignment="1">
      <alignment horizontal="center" vertical="center"/>
    </xf>
    <xf numFmtId="0" fontId="6" fillId="6" borderId="10" xfId="2" applyFont="1" applyFill="1" applyBorder="1" applyAlignment="1">
      <alignment horizontal="center" vertical="center"/>
    </xf>
    <xf numFmtId="0" fontId="21" fillId="5" borderId="12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0" fontId="21" fillId="5" borderId="14" xfId="0" applyFont="1" applyFill="1" applyBorder="1" applyAlignment="1">
      <alignment horizontal="center" vertical="center"/>
    </xf>
  </cellXfs>
  <cellStyles count="4">
    <cellStyle name="Link" xfId="2" builtinId="8"/>
    <cellStyle name="Prozent" xfId="1" builtinId="5"/>
    <cellStyle name="Standard" xfId="0" builtinId="0"/>
    <cellStyle name="Standard 3" xfId="3" xr:uid="{666D0BB6-A31E-4034-AC5D-7B1298CCEAC6}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32965D"/>
      <color rgb="FF267447"/>
      <color rgb="FF2C948F"/>
      <color rgb="FF3BC3BC"/>
      <color rgb="FFBEECEA"/>
      <color rgb="FFF7F7F7"/>
      <color rgb="FF42C6C0"/>
      <color rgb="FF81D9D5"/>
      <color rgb="FF35ADA7"/>
      <color rgb="FFDEF6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Poppins" panose="00000500000000000000" pitchFamily="2" charset="0"/>
                <a:ea typeface="Roboto" panose="02000000000000000000" pitchFamily="2" charset="0"/>
                <a:cs typeface="Poppins" panose="00000500000000000000" pitchFamily="2" charset="0"/>
              </a:defRPr>
            </a:pPr>
            <a:r>
              <a:rPr lang="de-DE" b="1">
                <a:latin typeface="Poppins" panose="00000500000000000000" pitchFamily="2" charset="0"/>
                <a:ea typeface="Roboto" panose="02000000000000000000" pitchFamily="2" charset="0"/>
                <a:cs typeface="Poppins" panose="00000500000000000000" pitchFamily="2" charset="0"/>
              </a:rPr>
              <a:t>Einnahmen vs. Ausgaben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Poppins" panose="00000500000000000000" pitchFamily="2" charset="0"/>
              <a:ea typeface="Roboto" panose="02000000000000000000" pitchFamily="2" charset="0"/>
              <a:cs typeface="Poppins" panose="00000500000000000000" pitchFamily="2" charset="0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'#2_Ausgaben'!$B$9</c:f>
              <c:strCache>
                <c:ptCount val="1"/>
                <c:pt idx="0">
                  <c:v>Wohnen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'#2_Ausgaben'!$D$8:$K$8</c:f>
              <c:strCache>
                <c:ptCount val="8"/>
                <c:pt idx="0">
                  <c:v>Mai</c:v>
                </c:pt>
                <c:pt idx="1">
                  <c:v>Juni</c:v>
                </c:pt>
                <c:pt idx="2">
                  <c:v>Juli</c:v>
                </c:pt>
                <c:pt idx="3">
                  <c:v>August</c:v>
                </c:pt>
                <c:pt idx="4">
                  <c:v>September</c:v>
                </c:pt>
                <c:pt idx="5">
                  <c:v>Oktober</c:v>
                </c:pt>
                <c:pt idx="6">
                  <c:v>November</c:v>
                </c:pt>
                <c:pt idx="7">
                  <c:v>Dezember</c:v>
                </c:pt>
              </c:strCache>
            </c:strRef>
          </c:cat>
          <c:val>
            <c:numRef>
              <c:f>'#2_Ausgaben'!$D$9:$K$9</c:f>
              <c:numCache>
                <c:formatCode>#,##0\ "€"</c:formatCode>
                <c:ptCount val="8"/>
                <c:pt idx="0">
                  <c:v>659.98</c:v>
                </c:pt>
                <c:pt idx="1">
                  <c:v>659.98</c:v>
                </c:pt>
                <c:pt idx="2">
                  <c:v>659.98</c:v>
                </c:pt>
                <c:pt idx="3">
                  <c:v>659.98</c:v>
                </c:pt>
                <c:pt idx="4">
                  <c:v>659.98</c:v>
                </c:pt>
                <c:pt idx="5">
                  <c:v>659.98</c:v>
                </c:pt>
                <c:pt idx="6">
                  <c:v>659.98</c:v>
                </c:pt>
                <c:pt idx="7">
                  <c:v>659.98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21-490C-B9AD-843E25C703DC}"/>
            </c:ext>
          </c:extLst>
        </c:ser>
        <c:ser>
          <c:idx val="2"/>
          <c:order val="1"/>
          <c:tx>
            <c:strRef>
              <c:f>'#2_Ausgaben'!$B$15</c:f>
              <c:strCache>
                <c:ptCount val="1"/>
                <c:pt idx="0">
                  <c:v>Mobilität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'#2_Ausgaben'!$D$8:$K$8</c:f>
              <c:strCache>
                <c:ptCount val="8"/>
                <c:pt idx="0">
                  <c:v>Mai</c:v>
                </c:pt>
                <c:pt idx="1">
                  <c:v>Juni</c:v>
                </c:pt>
                <c:pt idx="2">
                  <c:v>Juli</c:v>
                </c:pt>
                <c:pt idx="3">
                  <c:v>August</c:v>
                </c:pt>
                <c:pt idx="4">
                  <c:v>September</c:v>
                </c:pt>
                <c:pt idx="5">
                  <c:v>Oktober</c:v>
                </c:pt>
                <c:pt idx="6">
                  <c:v>November</c:v>
                </c:pt>
                <c:pt idx="7">
                  <c:v>Dezember</c:v>
                </c:pt>
              </c:strCache>
            </c:strRef>
          </c:cat>
          <c:val>
            <c:numRef>
              <c:f>'#2_Ausgaben'!$D$15:$K$15</c:f>
              <c:numCache>
                <c:formatCode>#,##0\ "€"</c:formatCode>
                <c:ptCount val="8"/>
                <c:pt idx="0">
                  <c:v>140</c:v>
                </c:pt>
                <c:pt idx="1">
                  <c:v>210</c:v>
                </c:pt>
                <c:pt idx="2">
                  <c:v>195</c:v>
                </c:pt>
                <c:pt idx="3">
                  <c:v>280</c:v>
                </c:pt>
                <c:pt idx="4">
                  <c:v>82</c:v>
                </c:pt>
                <c:pt idx="5">
                  <c:v>159</c:v>
                </c:pt>
                <c:pt idx="6">
                  <c:v>170</c:v>
                </c:pt>
                <c:pt idx="7">
                  <c:v>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21-490C-B9AD-843E25C703DC}"/>
            </c:ext>
          </c:extLst>
        </c:ser>
        <c:ser>
          <c:idx val="3"/>
          <c:order val="2"/>
          <c:tx>
            <c:strRef>
              <c:f>'#2_Ausgaben'!$B$20</c:f>
              <c:strCache>
                <c:ptCount val="1"/>
                <c:pt idx="0">
                  <c:v>Lebenshaltung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'#2_Ausgaben'!$D$8:$K$8</c:f>
              <c:strCache>
                <c:ptCount val="8"/>
                <c:pt idx="0">
                  <c:v>Mai</c:v>
                </c:pt>
                <c:pt idx="1">
                  <c:v>Juni</c:v>
                </c:pt>
                <c:pt idx="2">
                  <c:v>Juli</c:v>
                </c:pt>
                <c:pt idx="3">
                  <c:v>August</c:v>
                </c:pt>
                <c:pt idx="4">
                  <c:v>September</c:v>
                </c:pt>
                <c:pt idx="5">
                  <c:v>Oktober</c:v>
                </c:pt>
                <c:pt idx="6">
                  <c:v>November</c:v>
                </c:pt>
                <c:pt idx="7">
                  <c:v>Dezember</c:v>
                </c:pt>
              </c:strCache>
            </c:strRef>
          </c:cat>
          <c:val>
            <c:numRef>
              <c:f>'#2_Ausgaben'!$D$20:$K$20</c:f>
              <c:numCache>
                <c:formatCode>#,##0\ "€"</c:formatCode>
                <c:ptCount val="8"/>
                <c:pt idx="0">
                  <c:v>570</c:v>
                </c:pt>
                <c:pt idx="1">
                  <c:v>450</c:v>
                </c:pt>
                <c:pt idx="2">
                  <c:v>165</c:v>
                </c:pt>
                <c:pt idx="3">
                  <c:v>212</c:v>
                </c:pt>
                <c:pt idx="4">
                  <c:v>265</c:v>
                </c:pt>
                <c:pt idx="5">
                  <c:v>435</c:v>
                </c:pt>
                <c:pt idx="6">
                  <c:v>310</c:v>
                </c:pt>
                <c:pt idx="7">
                  <c:v>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821-490C-B9AD-843E25C703DC}"/>
            </c:ext>
          </c:extLst>
        </c:ser>
        <c:ser>
          <c:idx val="4"/>
          <c:order val="3"/>
          <c:tx>
            <c:strRef>
              <c:f>'#2_Ausgaben'!$B$25</c:f>
              <c:strCache>
                <c:ptCount val="1"/>
                <c:pt idx="0">
                  <c:v>Unterhaltung / Luxus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'#2_Ausgaben'!$D$8:$K$8</c:f>
              <c:strCache>
                <c:ptCount val="8"/>
                <c:pt idx="0">
                  <c:v>Mai</c:v>
                </c:pt>
                <c:pt idx="1">
                  <c:v>Juni</c:v>
                </c:pt>
                <c:pt idx="2">
                  <c:v>Juli</c:v>
                </c:pt>
                <c:pt idx="3">
                  <c:v>August</c:v>
                </c:pt>
                <c:pt idx="4">
                  <c:v>September</c:v>
                </c:pt>
                <c:pt idx="5">
                  <c:v>Oktober</c:v>
                </c:pt>
                <c:pt idx="6">
                  <c:v>November</c:v>
                </c:pt>
                <c:pt idx="7">
                  <c:v>Dezember</c:v>
                </c:pt>
              </c:strCache>
            </c:strRef>
          </c:cat>
          <c:val>
            <c:numRef>
              <c:f>'#2_Ausgaben'!$D$25:$K$25</c:f>
              <c:numCache>
                <c:formatCode>#,##0\ "€"</c:formatCode>
                <c:ptCount val="8"/>
                <c:pt idx="0">
                  <c:v>220</c:v>
                </c:pt>
                <c:pt idx="1">
                  <c:v>220</c:v>
                </c:pt>
                <c:pt idx="2">
                  <c:v>220</c:v>
                </c:pt>
                <c:pt idx="3">
                  <c:v>220</c:v>
                </c:pt>
                <c:pt idx="4">
                  <c:v>220</c:v>
                </c:pt>
                <c:pt idx="5">
                  <c:v>220</c:v>
                </c:pt>
                <c:pt idx="6">
                  <c:v>220</c:v>
                </c:pt>
                <c:pt idx="7">
                  <c:v>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821-490C-B9AD-843E25C703DC}"/>
            </c:ext>
          </c:extLst>
        </c:ser>
        <c:ser>
          <c:idx val="5"/>
          <c:order val="4"/>
          <c:tx>
            <c:strRef>
              <c:f>'#2_Ausgaben'!$B$32</c:f>
              <c:strCache>
                <c:ptCount val="1"/>
                <c:pt idx="0">
                  <c:v>Finanzausgaben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'#2_Ausgaben'!$D$8:$K$8</c:f>
              <c:strCache>
                <c:ptCount val="8"/>
                <c:pt idx="0">
                  <c:v>Mai</c:v>
                </c:pt>
                <c:pt idx="1">
                  <c:v>Juni</c:v>
                </c:pt>
                <c:pt idx="2">
                  <c:v>Juli</c:v>
                </c:pt>
                <c:pt idx="3">
                  <c:v>August</c:v>
                </c:pt>
                <c:pt idx="4">
                  <c:v>September</c:v>
                </c:pt>
                <c:pt idx="5">
                  <c:v>Oktober</c:v>
                </c:pt>
                <c:pt idx="6">
                  <c:v>November</c:v>
                </c:pt>
                <c:pt idx="7">
                  <c:v>Dezember</c:v>
                </c:pt>
              </c:strCache>
            </c:strRef>
          </c:cat>
          <c:val>
            <c:numRef>
              <c:f>'#2_Ausgaben'!$D$32:$K$32</c:f>
              <c:numCache>
                <c:formatCode>#,##0\ "€"</c:formatCode>
                <c:ptCount val="8"/>
                <c:pt idx="0">
                  <c:v>930</c:v>
                </c:pt>
                <c:pt idx="1">
                  <c:v>930</c:v>
                </c:pt>
                <c:pt idx="2">
                  <c:v>930</c:v>
                </c:pt>
                <c:pt idx="3">
                  <c:v>930</c:v>
                </c:pt>
                <c:pt idx="4">
                  <c:v>930</c:v>
                </c:pt>
                <c:pt idx="5">
                  <c:v>930</c:v>
                </c:pt>
                <c:pt idx="6">
                  <c:v>930</c:v>
                </c:pt>
                <c:pt idx="7">
                  <c:v>2180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821-490C-B9AD-843E25C703DC}"/>
            </c:ext>
          </c:extLst>
        </c:ser>
        <c:ser>
          <c:idx val="6"/>
          <c:order val="5"/>
          <c:tx>
            <c:strRef>
              <c:f>'#2_Ausgaben'!$B$37</c:f>
              <c:strCache>
                <c:ptCount val="1"/>
                <c:pt idx="0">
                  <c:v>Handy &amp; Abos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'#2_Ausgaben'!$D$8:$K$8</c:f>
              <c:strCache>
                <c:ptCount val="8"/>
                <c:pt idx="0">
                  <c:v>Mai</c:v>
                </c:pt>
                <c:pt idx="1">
                  <c:v>Juni</c:v>
                </c:pt>
                <c:pt idx="2">
                  <c:v>Juli</c:v>
                </c:pt>
                <c:pt idx="3">
                  <c:v>August</c:v>
                </c:pt>
                <c:pt idx="4">
                  <c:v>September</c:v>
                </c:pt>
                <c:pt idx="5">
                  <c:v>Oktober</c:v>
                </c:pt>
                <c:pt idx="6">
                  <c:v>November</c:v>
                </c:pt>
                <c:pt idx="7">
                  <c:v>Dezember</c:v>
                </c:pt>
              </c:strCache>
            </c:strRef>
          </c:cat>
          <c:val>
            <c:numRef>
              <c:f>'#2_Ausgaben'!$D$37:$K$37</c:f>
              <c:numCache>
                <c:formatCode>#,##0\ "€"</c:formatCode>
                <c:ptCount val="8"/>
                <c:pt idx="0">
                  <c:v>52.980000000000004</c:v>
                </c:pt>
                <c:pt idx="1">
                  <c:v>52.980000000000004</c:v>
                </c:pt>
                <c:pt idx="2">
                  <c:v>52.980000000000004</c:v>
                </c:pt>
                <c:pt idx="3">
                  <c:v>62.980000000000004</c:v>
                </c:pt>
                <c:pt idx="4">
                  <c:v>62.980000000000004</c:v>
                </c:pt>
                <c:pt idx="5">
                  <c:v>62.980000000000004</c:v>
                </c:pt>
                <c:pt idx="6">
                  <c:v>62.980000000000004</c:v>
                </c:pt>
                <c:pt idx="7">
                  <c:v>62.980000000000004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821-490C-B9AD-843E25C703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67479039"/>
        <c:axId val="1767463647"/>
      </c:barChart>
      <c:catAx>
        <c:axId val="17674790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67463647"/>
        <c:crosses val="autoZero"/>
        <c:auto val="1"/>
        <c:lblAlgn val="ctr"/>
        <c:lblOffset val="100"/>
        <c:noMultiLvlLbl val="0"/>
      </c:catAx>
      <c:valAx>
        <c:axId val="17674636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Poppins" panose="00000500000000000000" pitchFamily="2" charset="0"/>
                <a:ea typeface="+mn-ea"/>
                <a:cs typeface="Poppins" panose="00000500000000000000" pitchFamily="2" charset="0"/>
              </a:defRPr>
            </a:pPr>
            <a:endParaRPr lang="de-DE"/>
          </a:p>
        </c:txPr>
        <c:crossAx val="17674790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Poppins" panose="00000500000000000000" pitchFamily="2" charset="0"/>
              <a:ea typeface="+mn-ea"/>
              <a:cs typeface="Poppins" panose="00000500000000000000" pitchFamily="2" charset="0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Poppins" panose="00000500000000000000" pitchFamily="2" charset="0"/>
                <a:ea typeface="Roboto" panose="02000000000000000000" pitchFamily="2" charset="0"/>
                <a:cs typeface="Poppins" panose="00000500000000000000" pitchFamily="2" charset="0"/>
              </a:defRPr>
            </a:pPr>
            <a:r>
              <a:rPr lang="de-DE" b="1">
                <a:latin typeface="Poppins" panose="00000500000000000000" pitchFamily="2" charset="0"/>
                <a:ea typeface="Roboto" panose="02000000000000000000" pitchFamily="2" charset="0"/>
                <a:cs typeface="Poppins" panose="00000500000000000000" pitchFamily="2" charset="0"/>
              </a:rPr>
              <a:t>Sparquote &amp;</a:t>
            </a:r>
            <a:r>
              <a:rPr lang="de-DE" b="1" baseline="0">
                <a:latin typeface="Poppins" panose="00000500000000000000" pitchFamily="2" charset="0"/>
                <a:ea typeface="Roboto" panose="02000000000000000000" pitchFamily="2" charset="0"/>
                <a:cs typeface="Poppins" panose="00000500000000000000" pitchFamily="2" charset="0"/>
              </a:rPr>
              <a:t> Überschuss</a:t>
            </a:r>
            <a:endParaRPr lang="de-DE" b="1">
              <a:latin typeface="Poppins" panose="00000500000000000000" pitchFamily="2" charset="0"/>
              <a:ea typeface="Roboto" panose="02000000000000000000" pitchFamily="2" charset="0"/>
              <a:cs typeface="Poppins" panose="00000500000000000000" pitchFamily="2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Poppins" panose="00000500000000000000" pitchFamily="2" charset="0"/>
              <a:ea typeface="Roboto" panose="02000000000000000000" pitchFamily="2" charset="0"/>
              <a:cs typeface="Poppins" panose="00000500000000000000" pitchFamily="2" charset="0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'#2_Ausgaben'!$B$43</c:f>
              <c:strCache>
                <c:ptCount val="1"/>
                <c:pt idx="0">
                  <c:v>Überschuss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'#2_Ausgaben'!$D$8:$K$8</c:f>
              <c:strCache>
                <c:ptCount val="8"/>
                <c:pt idx="0">
                  <c:v>Mai</c:v>
                </c:pt>
                <c:pt idx="1">
                  <c:v>Juni</c:v>
                </c:pt>
                <c:pt idx="2">
                  <c:v>Juli</c:v>
                </c:pt>
                <c:pt idx="3">
                  <c:v>August</c:v>
                </c:pt>
                <c:pt idx="4">
                  <c:v>September</c:v>
                </c:pt>
                <c:pt idx="5">
                  <c:v>Oktober</c:v>
                </c:pt>
                <c:pt idx="6">
                  <c:v>November</c:v>
                </c:pt>
                <c:pt idx="7">
                  <c:v>Dezember</c:v>
                </c:pt>
              </c:strCache>
            </c:strRef>
          </c:cat>
          <c:val>
            <c:numRef>
              <c:f>'#2_Ausgaben'!$D$43:$K$43</c:f>
              <c:numCache>
                <c:formatCode>#,##0\ "€"</c:formatCode>
                <c:ptCount val="8"/>
                <c:pt idx="0">
                  <c:v>181.03999999999996</c:v>
                </c:pt>
                <c:pt idx="1">
                  <c:v>231.03999999999996</c:v>
                </c:pt>
                <c:pt idx="2">
                  <c:v>531.04</c:v>
                </c:pt>
                <c:pt idx="3">
                  <c:v>389.03999999999996</c:v>
                </c:pt>
                <c:pt idx="4">
                  <c:v>534.04</c:v>
                </c:pt>
                <c:pt idx="5">
                  <c:v>287.03999999999996</c:v>
                </c:pt>
                <c:pt idx="6">
                  <c:v>401.03999999999996</c:v>
                </c:pt>
                <c:pt idx="7">
                  <c:v>-924.96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5A-479A-9894-26D1A5648027}"/>
            </c:ext>
          </c:extLst>
        </c:ser>
        <c:ser>
          <c:idx val="1"/>
          <c:order val="1"/>
          <c:tx>
            <c:strRef>
              <c:f>'#2_Ausgaben'!$B$44</c:f>
              <c:strCache>
                <c:ptCount val="1"/>
                <c:pt idx="0">
                  <c:v>Sparquote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'#2_Ausgaben'!$D$8:$K$8</c:f>
              <c:strCache>
                <c:ptCount val="8"/>
                <c:pt idx="0">
                  <c:v>Mai</c:v>
                </c:pt>
                <c:pt idx="1">
                  <c:v>Juni</c:v>
                </c:pt>
                <c:pt idx="2">
                  <c:v>Juli</c:v>
                </c:pt>
                <c:pt idx="3">
                  <c:v>August</c:v>
                </c:pt>
                <c:pt idx="4">
                  <c:v>September</c:v>
                </c:pt>
                <c:pt idx="5">
                  <c:v>Oktober</c:v>
                </c:pt>
                <c:pt idx="6">
                  <c:v>November</c:v>
                </c:pt>
                <c:pt idx="7">
                  <c:v>Dezember</c:v>
                </c:pt>
              </c:strCache>
            </c:strRef>
          </c:cat>
          <c:val>
            <c:numRef>
              <c:f>'#2_Ausgaben'!$D$44:$K$44</c:f>
              <c:numCache>
                <c:formatCode>0.00%</c:formatCode>
                <c:ptCount val="8"/>
                <c:pt idx="0">
                  <c:v>6.5737109658678267E-2</c:v>
                </c:pt>
                <c:pt idx="1">
                  <c:v>8.3892519970951332E-2</c:v>
                </c:pt>
                <c:pt idx="2">
                  <c:v>0.19282498184458968</c:v>
                </c:pt>
                <c:pt idx="3">
                  <c:v>0.1412636165577342</c:v>
                </c:pt>
                <c:pt idx="4">
                  <c:v>0.19391430646332605</c:v>
                </c:pt>
                <c:pt idx="5">
                  <c:v>0.10422657952069715</c:v>
                </c:pt>
                <c:pt idx="6">
                  <c:v>0.14562091503267974</c:v>
                </c:pt>
                <c:pt idx="7">
                  <c:v>-0.33586056644880175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5A-479A-9894-26D1A56480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9886303"/>
        <c:axId val="1839899615"/>
      </c:lineChart>
      <c:catAx>
        <c:axId val="18398863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39899615"/>
        <c:crosses val="autoZero"/>
        <c:auto val="1"/>
        <c:lblAlgn val="ctr"/>
        <c:lblOffset val="100"/>
        <c:noMultiLvlLbl val="0"/>
      </c:catAx>
      <c:valAx>
        <c:axId val="18398996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Poppins" panose="00000500000000000000" pitchFamily="2" charset="0"/>
                <a:ea typeface="+mn-ea"/>
                <a:cs typeface="Poppins" panose="00000500000000000000" pitchFamily="2" charset="0"/>
              </a:defRPr>
            </a:pPr>
            <a:endParaRPr lang="de-DE"/>
          </a:p>
        </c:txPr>
        <c:crossAx val="18398863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Poppins" panose="00000500000000000000" pitchFamily="2" charset="0"/>
              <a:ea typeface="+mn-ea"/>
              <a:cs typeface="Poppins" panose="00000500000000000000" pitchFamily="2" charset="0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48072</xdr:colOff>
      <xdr:row>47</xdr:row>
      <xdr:rowOff>23813</xdr:rowOff>
    </xdr:from>
    <xdr:to>
      <xdr:col>10</xdr:col>
      <xdr:colOff>1257300</xdr:colOff>
      <xdr:row>73</xdr:row>
      <xdr:rowOff>9525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3228023A-5365-49A6-8289-98E5E0198BE3}"/>
            </a:ext>
          </a:extLst>
        </xdr:cNvPr>
        <xdr:cNvSpPr txBox="1"/>
      </xdr:nvSpPr>
      <xdr:spPr>
        <a:xfrm>
          <a:off x="600522" y="12577763"/>
          <a:ext cx="12677328" cy="4691062"/>
        </a:xfrm>
        <a:prstGeom prst="roundRect">
          <a:avLst>
            <a:gd name="adj" fmla="val 4775"/>
          </a:avLst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215900" dist="38100" dir="2700000" algn="tl" rotWithShape="0">
            <a:schemeClr val="bg1">
              <a:lumMod val="85000"/>
              <a:alpha val="40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3"/>
          <a:endParaRPr lang="en-US" sz="1200" b="1">
            <a:latin typeface="Roboto" panose="02000000000000000000" pitchFamily="2" charset="0"/>
            <a:ea typeface="Roboto" panose="02000000000000000000" pitchFamily="2" charset="0"/>
          </a:endParaRPr>
        </a:p>
      </xdr:txBody>
    </xdr:sp>
    <xdr:clientData/>
  </xdr:twoCellAnchor>
  <xdr:twoCellAnchor>
    <xdr:from>
      <xdr:col>1</xdr:col>
      <xdr:colOff>600075</xdr:colOff>
      <xdr:row>50</xdr:row>
      <xdr:rowOff>33337</xdr:rowOff>
    </xdr:from>
    <xdr:to>
      <xdr:col>5</xdr:col>
      <xdr:colOff>1038225</xdr:colOff>
      <xdr:row>69</xdr:row>
      <xdr:rowOff>152399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8AA60D2A-2FB3-40C8-9DE5-DCE08C9573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142874</xdr:colOff>
      <xdr:row>50</xdr:row>
      <xdr:rowOff>71437</xdr:rowOff>
    </xdr:from>
    <xdr:to>
      <xdr:col>10</xdr:col>
      <xdr:colOff>685799</xdr:colOff>
      <xdr:row>69</xdr:row>
      <xdr:rowOff>152399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9CFBAFAB-4EFA-4033-AE83-291B261020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B60FA-C4F2-44E0-AEDA-C524656962C4}">
  <sheetPr>
    <tabColor rgb="FFBEECEA"/>
  </sheetPr>
  <dimension ref="A1:S24"/>
  <sheetViews>
    <sheetView zoomScale="80" zoomScaleNormal="80" workbookViewId="0">
      <selection activeCell="J1" sqref="J1:J3"/>
    </sheetView>
  </sheetViews>
  <sheetFormatPr baseColWidth="10" defaultColWidth="10.86328125" defaultRowHeight="14.65" x14ac:dyDescent="0.5"/>
  <cols>
    <col min="1" max="1" width="8.1328125" style="3" customWidth="1"/>
    <col min="2" max="2" width="24.796875" style="3" customWidth="1"/>
    <col min="3" max="3" width="12.19921875" style="3" customWidth="1"/>
    <col min="4" max="11" width="18.6640625" style="3" customWidth="1"/>
    <col min="12" max="12" width="5.6640625" style="3" customWidth="1"/>
    <col min="13" max="13" width="28.46484375" style="3" customWidth="1"/>
    <col min="14" max="14" width="10.796875" style="3" customWidth="1"/>
    <col min="15" max="15" width="5.6640625" style="3" customWidth="1"/>
    <col min="16" max="16" width="24.1328125" style="3" customWidth="1"/>
    <col min="17" max="17" width="10.6640625" style="3" customWidth="1"/>
    <col min="18" max="18" width="19" style="3" customWidth="1"/>
    <col min="19" max="16384" width="10.86328125" style="3"/>
  </cols>
  <sheetData>
    <row r="1" spans="1:19" s="51" customFormat="1" ht="21.6" customHeight="1" x14ac:dyDescent="0.5">
      <c r="A1" s="43"/>
      <c r="B1" s="75" t="s">
        <v>3</v>
      </c>
      <c r="C1" s="76"/>
      <c r="D1" s="90"/>
      <c r="E1" s="63"/>
      <c r="F1" s="63"/>
      <c r="G1" s="87" t="s">
        <v>40</v>
      </c>
      <c r="H1" s="71" t="s">
        <v>0</v>
      </c>
      <c r="I1" s="72"/>
      <c r="J1" s="47" t="s">
        <v>41</v>
      </c>
      <c r="K1" s="48"/>
      <c r="L1" s="49"/>
      <c r="M1" s="50"/>
      <c r="N1" s="49"/>
      <c r="O1" s="49"/>
      <c r="P1" s="50"/>
      <c r="Q1" s="49"/>
      <c r="R1" s="50"/>
    </row>
    <row r="2" spans="1:19" s="51" customFormat="1" ht="21.6" customHeight="1" x14ac:dyDescent="0.5">
      <c r="A2" s="44"/>
      <c r="B2" s="79"/>
      <c r="C2" s="80"/>
      <c r="D2" s="91"/>
      <c r="E2" s="63"/>
      <c r="F2" s="63"/>
      <c r="G2" s="88"/>
      <c r="H2" s="45"/>
      <c r="I2" s="46"/>
      <c r="J2" s="47"/>
      <c r="K2" s="48"/>
      <c r="L2" s="49"/>
      <c r="M2" s="50"/>
      <c r="N2" s="49"/>
      <c r="O2" s="49"/>
      <c r="P2" s="50"/>
      <c r="Q2" s="49"/>
      <c r="R2" s="50"/>
    </row>
    <row r="3" spans="1:19" s="51" customFormat="1" ht="21.6" customHeight="1" x14ac:dyDescent="0.5">
      <c r="A3" s="44"/>
      <c r="B3" s="83"/>
      <c r="C3" s="84"/>
      <c r="D3" s="92"/>
      <c r="E3" s="63"/>
      <c r="F3" s="63"/>
      <c r="G3" s="89"/>
      <c r="H3" s="73"/>
      <c r="I3" s="74"/>
      <c r="J3" s="47"/>
      <c r="K3" s="48"/>
      <c r="L3" s="49"/>
      <c r="M3" s="50"/>
      <c r="N3" s="49"/>
      <c r="O3" s="49"/>
      <c r="P3" s="50"/>
      <c r="Q3" s="49"/>
      <c r="R3" s="50"/>
    </row>
    <row r="4" spans="1:19" ht="17.649999999999999" x14ac:dyDescent="0.5">
      <c r="A4" s="1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1"/>
      <c r="R4" s="1"/>
      <c r="S4" s="1"/>
    </row>
    <row r="5" spans="1:19" ht="23" customHeight="1" x14ac:dyDescent="0.5">
      <c r="B5" s="4"/>
      <c r="C5" s="4"/>
      <c r="D5" s="5" t="s">
        <v>42</v>
      </c>
      <c r="E5" s="5" t="s">
        <v>43</v>
      </c>
      <c r="F5" s="5" t="s">
        <v>44</v>
      </c>
      <c r="G5" s="5" t="s">
        <v>45</v>
      </c>
      <c r="H5" s="5" t="s">
        <v>46</v>
      </c>
      <c r="I5" s="5" t="s">
        <v>47</v>
      </c>
      <c r="J5" s="5" t="s">
        <v>48</v>
      </c>
      <c r="K5" s="5" t="s">
        <v>49</v>
      </c>
    </row>
    <row r="6" spans="1:19" s="1" customFormat="1" ht="23" customHeight="1" x14ac:dyDescent="0.45">
      <c r="B6" s="6" t="s">
        <v>4</v>
      </c>
      <c r="C6" s="6"/>
      <c r="D6" s="7">
        <v>2300</v>
      </c>
      <c r="E6" s="7">
        <v>2300</v>
      </c>
      <c r="F6" s="7">
        <v>2300</v>
      </c>
      <c r="G6" s="7">
        <v>2300</v>
      </c>
      <c r="H6" s="7">
        <v>2300</v>
      </c>
      <c r="I6" s="7">
        <v>2300</v>
      </c>
      <c r="J6" s="7">
        <v>2300</v>
      </c>
      <c r="K6" s="7">
        <v>2300</v>
      </c>
    </row>
    <row r="7" spans="1:19" x14ac:dyDescent="0.5">
      <c r="B7" s="4"/>
      <c r="C7" s="4"/>
      <c r="D7" s="8"/>
      <c r="E7" s="8"/>
      <c r="F7" s="8"/>
      <c r="G7" s="8"/>
      <c r="H7" s="8"/>
      <c r="I7" s="8"/>
      <c r="J7" s="8"/>
      <c r="K7" s="8"/>
    </row>
    <row r="8" spans="1:19" s="1" customFormat="1" ht="23" customHeight="1" x14ac:dyDescent="0.45">
      <c r="B8" s="9" t="s">
        <v>5</v>
      </c>
      <c r="C8" s="10"/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</row>
    <row r="9" spans="1:19" s="1" customFormat="1" ht="15.5" customHeight="1" x14ac:dyDescent="0.45">
      <c r="B9" s="11"/>
      <c r="C9" s="11"/>
      <c r="D9" s="12"/>
      <c r="E9" s="12"/>
      <c r="F9" s="12"/>
      <c r="G9" s="12"/>
      <c r="H9" s="12"/>
      <c r="I9" s="12"/>
      <c r="J9" s="12"/>
      <c r="K9" s="12"/>
    </row>
    <row r="10" spans="1:19" ht="23" customHeight="1" x14ac:dyDescent="0.5">
      <c r="B10" s="4" t="s">
        <v>6</v>
      </c>
      <c r="C10" s="4"/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</row>
    <row r="11" spans="1:19" s="1" customFormat="1" ht="15.5" customHeight="1" x14ac:dyDescent="0.45">
      <c r="B11" s="6"/>
      <c r="C11" s="13"/>
      <c r="D11" s="12"/>
      <c r="E11" s="12"/>
      <c r="F11" s="12"/>
      <c r="G11" s="12"/>
      <c r="H11" s="12"/>
      <c r="I11" s="12"/>
      <c r="J11" s="12"/>
      <c r="K11" s="12"/>
    </row>
    <row r="12" spans="1:19" ht="23" customHeight="1" x14ac:dyDescent="0.5">
      <c r="B12" s="9" t="s">
        <v>7</v>
      </c>
      <c r="C12" s="4"/>
      <c r="D12" s="7">
        <v>204</v>
      </c>
      <c r="E12" s="7">
        <v>204</v>
      </c>
      <c r="F12" s="7">
        <v>204</v>
      </c>
      <c r="G12" s="7">
        <v>204</v>
      </c>
      <c r="H12" s="7">
        <v>204</v>
      </c>
      <c r="I12" s="7">
        <v>204</v>
      </c>
      <c r="J12" s="7">
        <v>204</v>
      </c>
      <c r="K12" s="7">
        <v>204</v>
      </c>
    </row>
    <row r="13" spans="1:19" ht="15.5" customHeight="1" x14ac:dyDescent="0.5">
      <c r="B13" s="14"/>
      <c r="C13" s="15"/>
      <c r="D13" s="8"/>
      <c r="E13" s="8"/>
      <c r="F13" s="8"/>
      <c r="G13" s="8"/>
      <c r="H13" s="8"/>
      <c r="I13" s="8"/>
      <c r="J13" s="8"/>
      <c r="K13" s="8"/>
    </row>
    <row r="14" spans="1:19" ht="23" customHeight="1" x14ac:dyDescent="0.5">
      <c r="B14" s="6" t="s">
        <v>8</v>
      </c>
      <c r="C14" s="14"/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</row>
    <row r="15" spans="1:19" x14ac:dyDescent="0.5">
      <c r="B15" s="6"/>
      <c r="C15" s="14"/>
      <c r="D15" s="8"/>
      <c r="E15" s="8"/>
      <c r="F15" s="8"/>
      <c r="G15" s="8"/>
      <c r="H15" s="8"/>
      <c r="I15" s="8"/>
      <c r="J15" s="8"/>
      <c r="K15" s="8"/>
    </row>
    <row r="16" spans="1:19" ht="23" customHeight="1" x14ac:dyDescent="0.5">
      <c r="B16" s="6" t="s">
        <v>9</v>
      </c>
      <c r="C16" s="4"/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</row>
    <row r="17" spans="2:11" ht="15.5" customHeight="1" x14ac:dyDescent="0.5">
      <c r="B17" s="6"/>
      <c r="C17" s="4"/>
      <c r="D17" s="12"/>
      <c r="E17" s="12"/>
      <c r="F17" s="12"/>
      <c r="G17" s="12"/>
      <c r="H17" s="12"/>
      <c r="I17" s="12"/>
      <c r="J17" s="12"/>
      <c r="K17" s="12"/>
    </row>
    <row r="18" spans="2:11" ht="23" customHeight="1" x14ac:dyDescent="0.5">
      <c r="B18" s="6" t="s">
        <v>10</v>
      </c>
      <c r="C18" s="4"/>
      <c r="D18" s="16">
        <v>250</v>
      </c>
      <c r="E18" s="16">
        <v>250</v>
      </c>
      <c r="F18" s="16">
        <v>250</v>
      </c>
      <c r="G18" s="16">
        <v>250</v>
      </c>
      <c r="H18" s="16">
        <v>250</v>
      </c>
      <c r="I18" s="16">
        <v>250</v>
      </c>
      <c r="J18" s="16">
        <v>250</v>
      </c>
      <c r="K18" s="16">
        <v>250</v>
      </c>
    </row>
    <row r="19" spans="2:11" x14ac:dyDescent="0.5">
      <c r="B19" s="6"/>
      <c r="C19" s="4"/>
      <c r="D19" s="4"/>
      <c r="E19" s="4"/>
      <c r="F19" s="4"/>
      <c r="G19" s="4"/>
      <c r="H19" s="4"/>
      <c r="I19" s="4"/>
      <c r="J19" s="4"/>
      <c r="K19" s="4"/>
    </row>
    <row r="20" spans="2:11" ht="23" customHeight="1" x14ac:dyDescent="0.5">
      <c r="B20" s="17" t="s">
        <v>38</v>
      </c>
      <c r="C20" s="18"/>
      <c r="D20" s="19">
        <f t="shared" ref="D20:K20" si="0">D6+D8+D10+D12+D14+D16+D18</f>
        <v>2754</v>
      </c>
      <c r="E20" s="19">
        <f t="shared" si="0"/>
        <v>2754</v>
      </c>
      <c r="F20" s="19">
        <f t="shared" si="0"/>
        <v>2754</v>
      </c>
      <c r="G20" s="19">
        <f t="shared" si="0"/>
        <v>2754</v>
      </c>
      <c r="H20" s="19">
        <f t="shared" si="0"/>
        <v>2754</v>
      </c>
      <c r="I20" s="19">
        <f t="shared" si="0"/>
        <v>2754</v>
      </c>
      <c r="J20" s="19">
        <f t="shared" si="0"/>
        <v>2754</v>
      </c>
      <c r="K20" s="19">
        <f t="shared" si="0"/>
        <v>2754</v>
      </c>
    </row>
    <row r="21" spans="2:11" x14ac:dyDescent="0.5"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2:11" x14ac:dyDescent="0.5"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2:11" x14ac:dyDescent="0.5"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2:11" x14ac:dyDescent="0.5">
      <c r="B24" s="20" t="s">
        <v>1</v>
      </c>
      <c r="C24" s="4"/>
      <c r="D24" s="4"/>
      <c r="E24" s="4"/>
      <c r="F24" s="4"/>
      <c r="G24" s="4"/>
      <c r="H24" s="4"/>
      <c r="I24" s="4"/>
      <c r="J24" s="4"/>
      <c r="K24" s="4"/>
    </row>
  </sheetData>
  <mergeCells count="11">
    <mergeCell ref="B9:C9"/>
    <mergeCell ref="N1:O3"/>
    <mergeCell ref="P1:P3"/>
    <mergeCell ref="Q1:Q3"/>
    <mergeCell ref="R1:R3"/>
    <mergeCell ref="B1:D3"/>
    <mergeCell ref="G1:G3"/>
    <mergeCell ref="H1:I3"/>
    <mergeCell ref="J1:J3"/>
    <mergeCell ref="K1:L3"/>
    <mergeCell ref="M1:M3"/>
  </mergeCells>
  <conditionalFormatting sqref="C14:C15 B13">
    <cfRule type="containsText" dxfId="11" priority="4" operator="containsText" text="Nullnummer">
      <formula>NOT(ISERROR(SEARCH("Nullnummer",B13)))</formula>
    </cfRule>
    <cfRule type="containsText" dxfId="10" priority="5" operator="containsText" text="wenig Sinn">
      <formula>NOT(ISERROR(SEARCH("wenig Sinn",B13)))</formula>
    </cfRule>
    <cfRule type="containsText" dxfId="9" priority="6" operator="containsText" text="viel Sinn">
      <formula>NOT(ISERROR(SEARCH("viel Sinn",B13)))</formula>
    </cfRule>
    <cfRule type="containsText" dxfId="8" priority="7" operator="containsText" text="Nullnummer">
      <formula>NOT(ISERROR(SEARCH("Nullnummer",B13)))</formula>
    </cfRule>
  </conditionalFormatting>
  <hyperlinks>
    <hyperlink ref="J1:J3" location="'#2_Ausgaben'!A1" display="Ausgaben" xr:uid="{A1B560BF-68BB-4469-BDB6-13D58F8DD418}"/>
    <hyperlink ref="G1:G3" location="'#1_Einleitung'!A1" display="Einleitung" xr:uid="{82EE15B5-FB91-41FA-9989-3372B4B0EAAC}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71DEB-E52A-4F28-914D-B146F282D9D1}">
  <sheetPr>
    <tabColor rgb="FFBEECEA"/>
  </sheetPr>
  <dimension ref="A1:X46"/>
  <sheetViews>
    <sheetView tabSelected="1" zoomScale="80" zoomScaleNormal="80" workbookViewId="0">
      <selection activeCell="J1" sqref="J1:J3"/>
    </sheetView>
  </sheetViews>
  <sheetFormatPr baseColWidth="10" defaultColWidth="10.86328125" defaultRowHeight="14.65" x14ac:dyDescent="0.5"/>
  <cols>
    <col min="1" max="1" width="8.1328125" style="3" customWidth="1"/>
    <col min="2" max="2" width="24.796875" style="3" customWidth="1"/>
    <col min="3" max="3" width="12.19921875" style="3" customWidth="1"/>
    <col min="4" max="11" width="18.6640625" style="3" customWidth="1"/>
    <col min="12" max="12" width="33" style="3" customWidth="1"/>
    <col min="13" max="13" width="10.796875" style="3" customWidth="1"/>
    <col min="14" max="14" width="5.6640625" style="3" customWidth="1"/>
    <col min="15" max="15" width="34.796875" style="3" customWidth="1"/>
    <col min="16" max="16" width="10.796875" style="3" customWidth="1"/>
    <col min="17" max="17" width="5.6640625" style="3" customWidth="1"/>
    <col min="18" max="18" width="28.46484375" style="3" customWidth="1"/>
    <col min="19" max="19" width="10.796875" style="3" customWidth="1"/>
    <col min="20" max="20" width="5.6640625" style="3" customWidth="1"/>
    <col min="21" max="21" width="24.1328125" style="3" customWidth="1"/>
    <col min="22" max="22" width="10.6640625" style="3" customWidth="1"/>
    <col min="23" max="23" width="19" style="3" customWidth="1"/>
    <col min="24" max="16384" width="10.86328125" style="3"/>
  </cols>
  <sheetData>
    <row r="1" spans="1:24" s="51" customFormat="1" ht="21.6" customHeight="1" x14ac:dyDescent="0.5">
      <c r="A1" s="43"/>
      <c r="B1" s="75" t="s">
        <v>3</v>
      </c>
      <c r="C1" s="76"/>
      <c r="D1" s="76"/>
      <c r="E1" s="77"/>
      <c r="F1" s="78"/>
      <c r="G1" s="68" t="s">
        <v>40</v>
      </c>
      <c r="H1" s="71" t="s">
        <v>0</v>
      </c>
      <c r="I1" s="72"/>
      <c r="J1" s="64" t="s">
        <v>41</v>
      </c>
      <c r="K1" s="63"/>
      <c r="P1" s="48"/>
      <c r="Q1" s="49"/>
      <c r="R1" s="50"/>
      <c r="S1" s="49"/>
      <c r="T1" s="49"/>
      <c r="U1" s="50"/>
      <c r="V1" s="49"/>
      <c r="W1" s="50"/>
    </row>
    <row r="2" spans="1:24" s="51" customFormat="1" ht="21.6" customHeight="1" x14ac:dyDescent="0.5">
      <c r="A2" s="44"/>
      <c r="B2" s="79"/>
      <c r="C2" s="80"/>
      <c r="D2" s="80"/>
      <c r="E2" s="81"/>
      <c r="F2" s="82"/>
      <c r="G2" s="69"/>
      <c r="H2" s="45"/>
      <c r="I2" s="46"/>
      <c r="J2" s="65"/>
      <c r="K2" s="63"/>
      <c r="P2" s="48"/>
      <c r="Q2" s="49"/>
      <c r="R2" s="50"/>
      <c r="S2" s="49"/>
      <c r="T2" s="49"/>
      <c r="U2" s="50"/>
      <c r="V2" s="49"/>
      <c r="W2" s="50"/>
    </row>
    <row r="3" spans="1:24" s="51" customFormat="1" ht="21.6" customHeight="1" x14ac:dyDescent="0.5">
      <c r="A3" s="44"/>
      <c r="B3" s="83"/>
      <c r="C3" s="84"/>
      <c r="D3" s="84"/>
      <c r="E3" s="85"/>
      <c r="F3" s="86"/>
      <c r="G3" s="70"/>
      <c r="H3" s="73"/>
      <c r="I3" s="74"/>
      <c r="J3" s="66"/>
      <c r="K3" s="63"/>
      <c r="P3" s="48"/>
      <c r="Q3" s="49"/>
      <c r="R3" s="50"/>
      <c r="S3" s="49"/>
      <c r="T3" s="49"/>
      <c r="U3" s="50"/>
      <c r="V3" s="49"/>
      <c r="W3" s="50"/>
    </row>
    <row r="4" spans="1:24" s="53" customFormat="1" ht="12.6" customHeight="1" x14ac:dyDescent="0.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P4" s="52"/>
      <c r="Q4" s="52"/>
      <c r="R4" s="52"/>
      <c r="S4" s="52"/>
      <c r="T4" s="52"/>
      <c r="U4" s="52"/>
      <c r="V4" s="52"/>
      <c r="W4" s="52"/>
      <c r="X4" s="52"/>
    </row>
    <row r="5" spans="1:24" s="53" customFormat="1" ht="17" customHeight="1" x14ac:dyDescent="0.5">
      <c r="A5" s="52"/>
      <c r="B5" s="54" t="s">
        <v>39</v>
      </c>
      <c r="C5" s="55"/>
      <c r="D5" s="56">
        <f>'#1_Einnahmen'!D20</f>
        <v>2754</v>
      </c>
      <c r="E5" s="56">
        <f>'#1_Einnahmen'!E20</f>
        <v>2754</v>
      </c>
      <c r="F5" s="56">
        <f>'#1_Einnahmen'!F20</f>
        <v>2754</v>
      </c>
      <c r="G5" s="56">
        <f>'#1_Einnahmen'!G20</f>
        <v>2754</v>
      </c>
      <c r="H5" s="56">
        <f>'#1_Einnahmen'!H20</f>
        <v>2754</v>
      </c>
      <c r="I5" s="56">
        <f>'#1_Einnahmen'!I20</f>
        <v>2754</v>
      </c>
      <c r="J5" s="56">
        <f>'#1_Einnahmen'!J20</f>
        <v>2754</v>
      </c>
      <c r="K5" s="56">
        <f>'#1_Einnahmen'!K20</f>
        <v>2754</v>
      </c>
      <c r="P5" s="57"/>
      <c r="T5" s="58"/>
      <c r="U5" s="58"/>
      <c r="V5" s="52"/>
      <c r="W5" s="52"/>
      <c r="X5" s="52"/>
    </row>
    <row r="6" spans="1:24" s="53" customFormat="1" ht="12.6" customHeight="1" x14ac:dyDescent="1.05">
      <c r="A6" s="52"/>
      <c r="B6" s="52"/>
      <c r="C6" s="59"/>
      <c r="D6" s="52"/>
      <c r="E6" s="52"/>
      <c r="F6" s="52"/>
      <c r="G6" s="60"/>
      <c r="H6" s="61"/>
      <c r="I6" s="61"/>
      <c r="J6" s="61"/>
      <c r="K6" s="52"/>
      <c r="T6" s="62"/>
      <c r="U6" s="62"/>
      <c r="V6" s="52"/>
      <c r="W6" s="52"/>
      <c r="X6" s="52"/>
    </row>
    <row r="7" spans="1:24" ht="17.649999999999999" x14ac:dyDescent="0.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2"/>
      <c r="M7" s="2"/>
      <c r="N7" s="2"/>
      <c r="O7" s="2"/>
      <c r="P7" s="2"/>
      <c r="Q7" s="2"/>
      <c r="R7" s="2"/>
      <c r="S7" s="2"/>
      <c r="T7" s="2"/>
      <c r="U7" s="2"/>
      <c r="V7" s="1"/>
      <c r="W7" s="1"/>
      <c r="X7" s="1"/>
    </row>
    <row r="8" spans="1:24" s="1" customFormat="1" ht="23" customHeight="1" x14ac:dyDescent="0.45">
      <c r="D8" s="21" t="s">
        <v>42</v>
      </c>
      <c r="E8" s="21" t="s">
        <v>43</v>
      </c>
      <c r="F8" s="21" t="s">
        <v>44</v>
      </c>
      <c r="G8" s="21" t="s">
        <v>45</v>
      </c>
      <c r="H8" s="21" t="s">
        <v>46</v>
      </c>
      <c r="I8" s="21" t="s">
        <v>47</v>
      </c>
      <c r="J8" s="21" t="s">
        <v>48</v>
      </c>
      <c r="K8" s="21" t="s">
        <v>49</v>
      </c>
    </row>
    <row r="9" spans="1:24" s="1" customFormat="1" ht="23" customHeight="1" x14ac:dyDescent="0.45">
      <c r="B9" s="22" t="s">
        <v>11</v>
      </c>
      <c r="C9" s="22"/>
      <c r="D9" s="23">
        <f>D10+D11+D12+D13</f>
        <v>659.98</v>
      </c>
      <c r="E9" s="23">
        <f t="shared" ref="E9:J9" si="0">E10+E11+E12+E13</f>
        <v>659.98</v>
      </c>
      <c r="F9" s="23">
        <f t="shared" si="0"/>
        <v>659.98</v>
      </c>
      <c r="G9" s="23">
        <f t="shared" si="0"/>
        <v>659.98</v>
      </c>
      <c r="H9" s="23">
        <f t="shared" si="0"/>
        <v>659.98</v>
      </c>
      <c r="I9" s="23">
        <f t="shared" si="0"/>
        <v>659.98</v>
      </c>
      <c r="J9" s="23">
        <f t="shared" si="0"/>
        <v>659.98</v>
      </c>
      <c r="K9" s="23">
        <f>K10+K11+K12+K13</f>
        <v>659.98</v>
      </c>
    </row>
    <row r="10" spans="1:24" s="1" customFormat="1" ht="23" customHeight="1" x14ac:dyDescent="0.45">
      <c r="B10" s="1" t="s">
        <v>17</v>
      </c>
      <c r="D10" s="24">
        <v>550</v>
      </c>
      <c r="E10" s="24">
        <v>550</v>
      </c>
      <c r="F10" s="24">
        <v>550</v>
      </c>
      <c r="G10" s="24">
        <v>550</v>
      </c>
      <c r="H10" s="24">
        <v>550</v>
      </c>
      <c r="I10" s="24">
        <v>550</v>
      </c>
      <c r="J10" s="24">
        <v>550</v>
      </c>
      <c r="K10" s="24">
        <v>550</v>
      </c>
      <c r="L10" s="67"/>
    </row>
    <row r="11" spans="1:24" s="1" customFormat="1" ht="23" customHeight="1" x14ac:dyDescent="0.45">
      <c r="B11" s="1" t="s">
        <v>18</v>
      </c>
      <c r="D11" s="24">
        <v>40</v>
      </c>
      <c r="E11" s="24">
        <v>40</v>
      </c>
      <c r="F11" s="24">
        <v>40</v>
      </c>
      <c r="G11" s="24">
        <v>40</v>
      </c>
      <c r="H11" s="24">
        <v>40</v>
      </c>
      <c r="I11" s="24">
        <v>40</v>
      </c>
      <c r="J11" s="24">
        <v>40</v>
      </c>
      <c r="K11" s="24">
        <v>40</v>
      </c>
    </row>
    <row r="12" spans="1:24" s="1" customFormat="1" ht="23" customHeight="1" x14ac:dyDescent="0.45">
      <c r="B12" s="1" t="s">
        <v>19</v>
      </c>
      <c r="D12" s="24">
        <v>29.98</v>
      </c>
      <c r="E12" s="24">
        <v>29.98</v>
      </c>
      <c r="F12" s="24">
        <v>29.98</v>
      </c>
      <c r="G12" s="24">
        <v>29.98</v>
      </c>
      <c r="H12" s="24">
        <v>29.98</v>
      </c>
      <c r="I12" s="24">
        <v>29.98</v>
      </c>
      <c r="J12" s="24">
        <v>29.98</v>
      </c>
      <c r="K12" s="24">
        <v>29.98</v>
      </c>
    </row>
    <row r="13" spans="1:24" s="1" customFormat="1" ht="23" customHeight="1" x14ac:dyDescent="0.45">
      <c r="B13" s="1" t="s">
        <v>26</v>
      </c>
      <c r="D13" s="24">
        <v>40</v>
      </c>
      <c r="E13" s="24">
        <v>40</v>
      </c>
      <c r="F13" s="24">
        <v>40</v>
      </c>
      <c r="G13" s="24">
        <v>40</v>
      </c>
      <c r="H13" s="24">
        <v>40</v>
      </c>
      <c r="I13" s="24">
        <v>40</v>
      </c>
      <c r="J13" s="24">
        <v>40</v>
      </c>
      <c r="K13" s="24">
        <v>40</v>
      </c>
    </row>
    <row r="14" spans="1:24" ht="23" customHeight="1" x14ac:dyDescent="0.5">
      <c r="D14" s="25"/>
      <c r="E14" s="25"/>
      <c r="F14" s="25"/>
      <c r="G14" s="25"/>
      <c r="H14" s="25"/>
      <c r="I14" s="25"/>
      <c r="J14" s="25"/>
      <c r="K14" s="25"/>
    </row>
    <row r="15" spans="1:24" s="1" customFormat="1" ht="23" customHeight="1" x14ac:dyDescent="0.45">
      <c r="B15" s="26" t="s">
        <v>12</v>
      </c>
      <c r="C15" s="27"/>
      <c r="D15" s="23">
        <f>D16+D17+D18</f>
        <v>140</v>
      </c>
      <c r="E15" s="23">
        <f t="shared" ref="E15:K15" si="1">E16+E17+E18</f>
        <v>210</v>
      </c>
      <c r="F15" s="23">
        <f t="shared" si="1"/>
        <v>195</v>
      </c>
      <c r="G15" s="23">
        <f t="shared" si="1"/>
        <v>280</v>
      </c>
      <c r="H15" s="23">
        <f t="shared" si="1"/>
        <v>82</v>
      </c>
      <c r="I15" s="23">
        <f t="shared" si="1"/>
        <v>159</v>
      </c>
      <c r="J15" s="23">
        <f t="shared" si="1"/>
        <v>170</v>
      </c>
      <c r="K15" s="23">
        <f t="shared" si="1"/>
        <v>198</v>
      </c>
    </row>
    <row r="16" spans="1:24" s="1" customFormat="1" ht="23" customHeight="1" x14ac:dyDescent="0.45">
      <c r="B16" s="1" t="s">
        <v>20</v>
      </c>
      <c r="C16" s="28"/>
      <c r="D16" s="24">
        <v>70</v>
      </c>
      <c r="E16" s="24">
        <v>70</v>
      </c>
      <c r="F16" s="24">
        <v>70</v>
      </c>
      <c r="G16" s="24">
        <v>70</v>
      </c>
      <c r="H16" s="24">
        <v>70</v>
      </c>
      <c r="I16" s="24">
        <v>70</v>
      </c>
      <c r="J16" s="24">
        <v>70</v>
      </c>
      <c r="K16" s="24">
        <v>70</v>
      </c>
    </row>
    <row r="17" spans="2:12" s="1" customFormat="1" ht="23" customHeight="1" x14ac:dyDescent="0.45">
      <c r="B17" s="1" t="s">
        <v>21</v>
      </c>
      <c r="C17" s="28"/>
      <c r="D17" s="24">
        <v>50</v>
      </c>
      <c r="E17" s="24">
        <v>100</v>
      </c>
      <c r="F17" s="24">
        <v>50</v>
      </c>
      <c r="G17" s="24">
        <v>200</v>
      </c>
      <c r="H17" s="24">
        <v>12</v>
      </c>
      <c r="I17" s="24">
        <v>47</v>
      </c>
      <c r="J17" s="24">
        <v>65</v>
      </c>
      <c r="K17" s="24">
        <v>50</v>
      </c>
    </row>
    <row r="18" spans="2:12" s="1" customFormat="1" ht="23" customHeight="1" x14ac:dyDescent="0.45">
      <c r="B18" s="1" t="s">
        <v>22</v>
      </c>
      <c r="C18" s="28"/>
      <c r="D18" s="24">
        <v>20</v>
      </c>
      <c r="E18" s="24">
        <v>40</v>
      </c>
      <c r="F18" s="24">
        <v>75</v>
      </c>
      <c r="G18" s="24">
        <v>10</v>
      </c>
      <c r="H18" s="24">
        <v>0</v>
      </c>
      <c r="I18" s="24">
        <v>42</v>
      </c>
      <c r="J18" s="24">
        <v>35</v>
      </c>
      <c r="K18" s="24">
        <v>78</v>
      </c>
    </row>
    <row r="19" spans="2:12" s="1" customFormat="1" ht="23" customHeight="1" x14ac:dyDescent="0.45">
      <c r="B19" s="29"/>
      <c r="C19" s="29"/>
      <c r="D19" s="24"/>
      <c r="E19" s="24"/>
      <c r="F19" s="24"/>
      <c r="G19" s="24"/>
      <c r="H19" s="24"/>
      <c r="I19" s="24"/>
      <c r="J19" s="24"/>
      <c r="K19" s="24"/>
    </row>
    <row r="20" spans="2:12" ht="23" customHeight="1" x14ac:dyDescent="0.5">
      <c r="B20" s="30" t="s">
        <v>13</v>
      </c>
      <c r="C20" s="30"/>
      <c r="D20" s="23">
        <f>D21+D22+D23</f>
        <v>570</v>
      </c>
      <c r="E20" s="23">
        <f t="shared" ref="E20:K20" si="2">E21+E22+E23</f>
        <v>450</v>
      </c>
      <c r="F20" s="23">
        <f t="shared" si="2"/>
        <v>165</v>
      </c>
      <c r="G20" s="23">
        <f t="shared" si="2"/>
        <v>212</v>
      </c>
      <c r="H20" s="23">
        <f t="shared" si="2"/>
        <v>265</v>
      </c>
      <c r="I20" s="23">
        <f t="shared" si="2"/>
        <v>435</v>
      </c>
      <c r="J20" s="23">
        <f t="shared" si="2"/>
        <v>310</v>
      </c>
      <c r="K20" s="23">
        <f t="shared" si="2"/>
        <v>358</v>
      </c>
    </row>
    <row r="21" spans="2:12" ht="23" customHeight="1" x14ac:dyDescent="0.5">
      <c r="B21" s="3" t="s">
        <v>23</v>
      </c>
      <c r="D21" s="24">
        <v>300</v>
      </c>
      <c r="E21" s="24">
        <v>450</v>
      </c>
      <c r="F21" s="24">
        <v>120</v>
      </c>
      <c r="G21" s="24">
        <v>180</v>
      </c>
      <c r="H21" s="24">
        <v>240</v>
      </c>
      <c r="I21" s="24">
        <v>360</v>
      </c>
      <c r="J21" s="24">
        <v>290</v>
      </c>
      <c r="K21" s="24">
        <v>280</v>
      </c>
    </row>
    <row r="22" spans="2:12" ht="23" customHeight="1" x14ac:dyDescent="0.5">
      <c r="B22" s="3" t="s">
        <v>24</v>
      </c>
      <c r="D22" s="24">
        <v>250</v>
      </c>
      <c r="E22" s="24">
        <v>0</v>
      </c>
      <c r="F22" s="24">
        <v>0</v>
      </c>
      <c r="G22" s="24">
        <v>0</v>
      </c>
      <c r="H22" s="24">
        <v>0</v>
      </c>
      <c r="I22" s="24">
        <v>75</v>
      </c>
      <c r="J22" s="24">
        <v>20</v>
      </c>
      <c r="K22" s="24">
        <v>0</v>
      </c>
    </row>
    <row r="23" spans="2:12" ht="23" customHeight="1" x14ac:dyDescent="0.5">
      <c r="B23" s="3" t="s">
        <v>25</v>
      </c>
      <c r="D23" s="24">
        <v>20</v>
      </c>
      <c r="E23" s="24">
        <v>0</v>
      </c>
      <c r="F23" s="24">
        <v>45</v>
      </c>
      <c r="G23" s="24">
        <v>32</v>
      </c>
      <c r="H23" s="24">
        <v>25</v>
      </c>
      <c r="I23" s="24">
        <v>0</v>
      </c>
      <c r="J23" s="24">
        <v>0</v>
      </c>
      <c r="K23" s="24">
        <v>78</v>
      </c>
    </row>
    <row r="24" spans="2:12" s="1" customFormat="1" ht="23" customHeight="1" x14ac:dyDescent="0.45">
      <c r="C24" s="31"/>
      <c r="D24" s="24"/>
      <c r="E24" s="24"/>
      <c r="F24" s="24"/>
      <c r="G24" s="24"/>
      <c r="H24" s="24"/>
      <c r="I24" s="24"/>
      <c r="J24" s="24"/>
      <c r="K24" s="24"/>
    </row>
    <row r="25" spans="2:12" ht="23" customHeight="1" x14ac:dyDescent="0.5">
      <c r="B25" s="26" t="s">
        <v>14</v>
      </c>
      <c r="C25" s="30"/>
      <c r="D25" s="23">
        <f>D26+D27+D28+D29+D30</f>
        <v>220</v>
      </c>
      <c r="E25" s="23">
        <f t="shared" ref="E25:K25" si="3">E26+E27+E28+E29+E30</f>
        <v>220</v>
      </c>
      <c r="F25" s="23">
        <f t="shared" si="3"/>
        <v>220</v>
      </c>
      <c r="G25" s="23">
        <f t="shared" si="3"/>
        <v>220</v>
      </c>
      <c r="H25" s="23">
        <f t="shared" si="3"/>
        <v>220</v>
      </c>
      <c r="I25" s="23">
        <f t="shared" si="3"/>
        <v>220</v>
      </c>
      <c r="J25" s="23">
        <f t="shared" si="3"/>
        <v>220</v>
      </c>
      <c r="K25" s="23">
        <f t="shared" si="3"/>
        <v>220</v>
      </c>
    </row>
    <row r="26" spans="2:12" ht="23" customHeight="1" x14ac:dyDescent="0.5">
      <c r="B26" s="1" t="s">
        <v>27</v>
      </c>
      <c r="D26" s="24">
        <v>80</v>
      </c>
      <c r="E26" s="24">
        <v>80</v>
      </c>
      <c r="F26" s="24">
        <v>80</v>
      </c>
      <c r="G26" s="24">
        <v>80</v>
      </c>
      <c r="H26" s="24">
        <v>80</v>
      </c>
      <c r="I26" s="24">
        <v>80</v>
      </c>
      <c r="J26" s="24">
        <v>80</v>
      </c>
      <c r="K26" s="24">
        <v>80</v>
      </c>
    </row>
    <row r="27" spans="2:12" ht="23" customHeight="1" x14ac:dyDescent="0.5">
      <c r="B27" s="1" t="s">
        <v>28</v>
      </c>
      <c r="D27" s="24">
        <v>50</v>
      </c>
      <c r="E27" s="24">
        <v>50</v>
      </c>
      <c r="F27" s="24">
        <v>50</v>
      </c>
      <c r="G27" s="24">
        <v>50</v>
      </c>
      <c r="H27" s="24">
        <v>50</v>
      </c>
      <c r="I27" s="24">
        <v>50</v>
      </c>
      <c r="J27" s="24">
        <v>50</v>
      </c>
      <c r="K27" s="24">
        <v>50</v>
      </c>
    </row>
    <row r="28" spans="2:12" ht="23" customHeight="1" x14ac:dyDescent="0.5">
      <c r="B28" s="1" t="s">
        <v>29</v>
      </c>
      <c r="D28" s="24">
        <v>50</v>
      </c>
      <c r="E28" s="24">
        <v>50</v>
      </c>
      <c r="F28" s="24">
        <v>50</v>
      </c>
      <c r="G28" s="24">
        <v>50</v>
      </c>
      <c r="H28" s="24">
        <v>50</v>
      </c>
      <c r="I28" s="24">
        <v>50</v>
      </c>
      <c r="J28" s="24">
        <v>50</v>
      </c>
      <c r="K28" s="24">
        <v>50</v>
      </c>
    </row>
    <row r="29" spans="2:12" ht="23" customHeight="1" x14ac:dyDescent="0.5">
      <c r="B29" s="1" t="s">
        <v>30</v>
      </c>
      <c r="D29" s="24">
        <v>40</v>
      </c>
      <c r="E29" s="24">
        <v>40</v>
      </c>
      <c r="F29" s="24">
        <v>40</v>
      </c>
      <c r="G29" s="24">
        <v>40</v>
      </c>
      <c r="H29" s="24">
        <v>40</v>
      </c>
      <c r="I29" s="24">
        <v>40</v>
      </c>
      <c r="J29" s="24">
        <v>40</v>
      </c>
      <c r="K29" s="24">
        <v>40</v>
      </c>
    </row>
    <row r="30" spans="2:12" ht="23" customHeight="1" x14ac:dyDescent="0.5">
      <c r="B30" s="1" t="s">
        <v>31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</row>
    <row r="31" spans="2:12" ht="23" customHeight="1" x14ac:dyDescent="0.5">
      <c r="B31" s="32"/>
      <c r="C31" s="33"/>
      <c r="D31" s="34"/>
      <c r="E31" s="34"/>
      <c r="F31" s="34"/>
      <c r="G31" s="34"/>
      <c r="H31" s="34"/>
      <c r="I31" s="34"/>
      <c r="J31" s="34"/>
      <c r="K31" s="34"/>
      <c r="L31" s="35"/>
    </row>
    <row r="32" spans="2:12" ht="23" customHeight="1" x14ac:dyDescent="0.5">
      <c r="B32" s="22" t="s">
        <v>15</v>
      </c>
      <c r="C32" s="36"/>
      <c r="D32" s="23">
        <f>D33+D34+D35</f>
        <v>930</v>
      </c>
      <c r="E32" s="23">
        <f t="shared" ref="E32:K32" si="4">E33+E34+E35</f>
        <v>930</v>
      </c>
      <c r="F32" s="23">
        <f t="shared" si="4"/>
        <v>930</v>
      </c>
      <c r="G32" s="23">
        <f t="shared" si="4"/>
        <v>930</v>
      </c>
      <c r="H32" s="23">
        <f t="shared" si="4"/>
        <v>930</v>
      </c>
      <c r="I32" s="23">
        <f t="shared" si="4"/>
        <v>930</v>
      </c>
      <c r="J32" s="23">
        <f t="shared" si="4"/>
        <v>930</v>
      </c>
      <c r="K32" s="23">
        <f t="shared" si="4"/>
        <v>2180</v>
      </c>
    </row>
    <row r="33" spans="2:11" ht="23" customHeight="1" x14ac:dyDescent="0.5">
      <c r="B33" s="1" t="s">
        <v>32</v>
      </c>
      <c r="C33" s="32"/>
      <c r="D33" s="24">
        <v>180</v>
      </c>
      <c r="E33" s="24">
        <v>180</v>
      </c>
      <c r="F33" s="24">
        <v>180</v>
      </c>
      <c r="G33" s="24">
        <v>180</v>
      </c>
      <c r="H33" s="24">
        <v>180</v>
      </c>
      <c r="I33" s="24">
        <v>180</v>
      </c>
      <c r="J33" s="24">
        <v>180</v>
      </c>
      <c r="K33" s="24">
        <v>180</v>
      </c>
    </row>
    <row r="34" spans="2:11" ht="23" customHeight="1" x14ac:dyDescent="0.5">
      <c r="B34" s="1" t="s">
        <v>37</v>
      </c>
      <c r="C34" s="32"/>
      <c r="D34" s="24">
        <v>250</v>
      </c>
      <c r="E34" s="24">
        <v>250</v>
      </c>
      <c r="F34" s="24">
        <v>250</v>
      </c>
      <c r="G34" s="24">
        <v>250</v>
      </c>
      <c r="H34" s="24">
        <v>250</v>
      </c>
      <c r="I34" s="24">
        <v>250</v>
      </c>
      <c r="J34" s="24">
        <v>250</v>
      </c>
      <c r="K34" s="24">
        <v>1500</v>
      </c>
    </row>
    <row r="35" spans="2:11" ht="23" customHeight="1" x14ac:dyDescent="0.5">
      <c r="B35" s="1" t="s">
        <v>33</v>
      </c>
      <c r="C35" s="32"/>
      <c r="D35" s="24">
        <v>500</v>
      </c>
      <c r="E35" s="24">
        <v>500</v>
      </c>
      <c r="F35" s="24">
        <v>500</v>
      </c>
      <c r="G35" s="24">
        <v>500</v>
      </c>
      <c r="H35" s="24">
        <v>500</v>
      </c>
      <c r="I35" s="24">
        <v>500</v>
      </c>
      <c r="J35" s="24">
        <v>500</v>
      </c>
      <c r="K35" s="24">
        <v>500</v>
      </c>
    </row>
    <row r="36" spans="2:11" ht="23" customHeight="1" x14ac:dyDescent="0.5">
      <c r="B36" s="1"/>
      <c r="C36" s="32"/>
      <c r="D36" s="34"/>
      <c r="E36" s="34"/>
      <c r="F36" s="34"/>
      <c r="G36" s="34"/>
      <c r="H36" s="34"/>
      <c r="I36" s="34"/>
      <c r="J36" s="34"/>
      <c r="K36" s="34"/>
    </row>
    <row r="37" spans="2:11" ht="23" customHeight="1" x14ac:dyDescent="0.5">
      <c r="B37" s="22" t="s">
        <v>16</v>
      </c>
      <c r="C37" s="30"/>
      <c r="D37" s="23">
        <f>D38+D39+D40</f>
        <v>52.980000000000004</v>
      </c>
      <c r="E37" s="23">
        <f t="shared" ref="E37:K37" si="5">E38+E39+E40</f>
        <v>52.980000000000004</v>
      </c>
      <c r="F37" s="23">
        <f t="shared" si="5"/>
        <v>52.980000000000004</v>
      </c>
      <c r="G37" s="23">
        <f t="shared" si="5"/>
        <v>62.980000000000004</v>
      </c>
      <c r="H37" s="23">
        <f t="shared" si="5"/>
        <v>62.980000000000004</v>
      </c>
      <c r="I37" s="23">
        <f t="shared" si="5"/>
        <v>62.980000000000004</v>
      </c>
      <c r="J37" s="23">
        <f t="shared" si="5"/>
        <v>62.980000000000004</v>
      </c>
      <c r="K37" s="23">
        <f t="shared" si="5"/>
        <v>62.980000000000004</v>
      </c>
    </row>
    <row r="38" spans="2:11" ht="23" customHeight="1" x14ac:dyDescent="0.5">
      <c r="B38" s="1" t="s">
        <v>34</v>
      </c>
      <c r="D38" s="24">
        <v>7.99</v>
      </c>
      <c r="E38" s="24">
        <v>7.99</v>
      </c>
      <c r="F38" s="24">
        <v>7.99</v>
      </c>
      <c r="G38" s="24">
        <v>7.99</v>
      </c>
      <c r="H38" s="24">
        <v>7.99</v>
      </c>
      <c r="I38" s="24">
        <v>7.99</v>
      </c>
      <c r="J38" s="24">
        <v>7.99</v>
      </c>
      <c r="K38" s="24">
        <v>7.99</v>
      </c>
    </row>
    <row r="39" spans="2:11" ht="23" customHeight="1" x14ac:dyDescent="0.5">
      <c r="B39" s="1" t="s">
        <v>35</v>
      </c>
      <c r="D39" s="24">
        <v>15</v>
      </c>
      <c r="E39" s="24">
        <v>15</v>
      </c>
      <c r="F39" s="24">
        <v>15</v>
      </c>
      <c r="G39" s="24">
        <v>25</v>
      </c>
      <c r="H39" s="24">
        <v>25</v>
      </c>
      <c r="I39" s="24">
        <v>25</v>
      </c>
      <c r="J39" s="24">
        <v>25</v>
      </c>
      <c r="K39" s="24">
        <v>25</v>
      </c>
    </row>
    <row r="40" spans="2:11" ht="23" customHeight="1" x14ac:dyDescent="0.5">
      <c r="B40" s="1" t="s">
        <v>36</v>
      </c>
      <c r="D40" s="24">
        <v>29.99</v>
      </c>
      <c r="E40" s="24">
        <v>29.99</v>
      </c>
      <c r="F40" s="24">
        <v>29.99</v>
      </c>
      <c r="G40" s="24">
        <v>29.99</v>
      </c>
      <c r="H40" s="24">
        <v>29.99</v>
      </c>
      <c r="I40" s="24">
        <v>29.99</v>
      </c>
      <c r="J40" s="24">
        <v>29.99</v>
      </c>
      <c r="K40" s="24">
        <v>29.99</v>
      </c>
    </row>
    <row r="41" spans="2:11" ht="23" customHeight="1" x14ac:dyDescent="0.5">
      <c r="B41" s="1"/>
      <c r="D41" s="37"/>
      <c r="E41" s="37"/>
      <c r="F41" s="37"/>
      <c r="G41" s="37"/>
      <c r="H41" s="37"/>
      <c r="I41" s="37"/>
      <c r="J41" s="37"/>
      <c r="K41" s="37"/>
    </row>
    <row r="42" spans="2:11" ht="23" customHeight="1" x14ac:dyDescent="0.5">
      <c r="B42" s="22" t="s">
        <v>2</v>
      </c>
      <c r="C42" s="30"/>
      <c r="D42" s="38">
        <f>D9+D15+D20+D25+D32+D37</f>
        <v>2572.96</v>
      </c>
      <c r="E42" s="38">
        <f t="shared" ref="E42:K42" si="6">E9+E15+E20+E25+E32+E37</f>
        <v>2522.96</v>
      </c>
      <c r="F42" s="38">
        <f t="shared" si="6"/>
        <v>2222.96</v>
      </c>
      <c r="G42" s="38">
        <f t="shared" si="6"/>
        <v>2364.96</v>
      </c>
      <c r="H42" s="38">
        <f t="shared" si="6"/>
        <v>2219.96</v>
      </c>
      <c r="I42" s="38">
        <f t="shared" si="6"/>
        <v>2466.96</v>
      </c>
      <c r="J42" s="38">
        <f t="shared" si="6"/>
        <v>2352.96</v>
      </c>
      <c r="K42" s="38">
        <f t="shared" si="6"/>
        <v>3678.96</v>
      </c>
    </row>
    <row r="43" spans="2:11" x14ac:dyDescent="0.5">
      <c r="B43" s="39" t="s">
        <v>50</v>
      </c>
      <c r="C43" s="39"/>
      <c r="D43" s="40">
        <f>$D$5-D42</f>
        <v>181.03999999999996</v>
      </c>
      <c r="E43" s="40">
        <f>E5-E42</f>
        <v>231.03999999999996</v>
      </c>
      <c r="F43" s="40">
        <f t="shared" ref="F43:J43" si="7">F5-F42</f>
        <v>531.04</v>
      </c>
      <c r="G43" s="40">
        <f t="shared" si="7"/>
        <v>389.03999999999996</v>
      </c>
      <c r="H43" s="40">
        <f t="shared" si="7"/>
        <v>534.04</v>
      </c>
      <c r="I43" s="40">
        <f t="shared" si="7"/>
        <v>287.03999999999996</v>
      </c>
      <c r="J43" s="40">
        <f t="shared" si="7"/>
        <v>401.03999999999996</v>
      </c>
      <c r="K43" s="40">
        <f>K5-K42</f>
        <v>-924.96</v>
      </c>
    </row>
    <row r="44" spans="2:11" x14ac:dyDescent="0.5">
      <c r="B44" s="39" t="s">
        <v>51</v>
      </c>
      <c r="D44" s="41">
        <f>D43/$D$5</f>
        <v>6.5737109658678267E-2</v>
      </c>
      <c r="E44" s="41">
        <f>E43/E5</f>
        <v>8.3892519970951332E-2</v>
      </c>
      <c r="F44" s="41">
        <f t="shared" ref="F44:K44" si="8">F43/F5</f>
        <v>0.19282498184458968</v>
      </c>
      <c r="G44" s="41">
        <f t="shared" si="8"/>
        <v>0.1412636165577342</v>
      </c>
      <c r="H44" s="41">
        <f t="shared" si="8"/>
        <v>0.19391430646332605</v>
      </c>
      <c r="I44" s="41">
        <f t="shared" si="8"/>
        <v>0.10422657952069715</v>
      </c>
      <c r="J44" s="41">
        <f t="shared" si="8"/>
        <v>0.14562091503267974</v>
      </c>
      <c r="K44" s="41">
        <f t="shared" si="8"/>
        <v>-0.33586056644880175</v>
      </c>
    </row>
    <row r="46" spans="2:11" x14ac:dyDescent="0.5">
      <c r="B46" s="42"/>
    </row>
  </sheetData>
  <mergeCells count="13">
    <mergeCell ref="B19:C19"/>
    <mergeCell ref="S1:T3"/>
    <mergeCell ref="U1:U3"/>
    <mergeCell ref="V1:V3"/>
    <mergeCell ref="W1:W3"/>
    <mergeCell ref="T5:U5"/>
    <mergeCell ref="T6:U6"/>
    <mergeCell ref="B1:D3"/>
    <mergeCell ref="G1:G3"/>
    <mergeCell ref="H1:I3"/>
    <mergeCell ref="J1:J3"/>
    <mergeCell ref="P1:Q3"/>
    <mergeCell ref="R1:R3"/>
  </mergeCells>
  <conditionalFormatting sqref="C32:C36 B31">
    <cfRule type="containsText" dxfId="7" priority="7" operator="containsText" text="Nullnummer">
      <formula>NOT(ISERROR(SEARCH("Nullnummer",B31)))</formula>
    </cfRule>
    <cfRule type="containsText" dxfId="6" priority="8" operator="containsText" text="wenig Sinn">
      <formula>NOT(ISERROR(SEARCH("wenig Sinn",B31)))</formula>
    </cfRule>
    <cfRule type="containsText" dxfId="5" priority="9" operator="containsText" text="viel Sinn">
      <formula>NOT(ISERROR(SEARCH("viel Sinn",B31)))</formula>
    </cfRule>
    <cfRule type="containsText" dxfId="4" priority="10" operator="containsText" text="Nullnummer">
      <formula>NOT(ISERROR(SEARCH("Nullnummer",B31)))</formula>
    </cfRule>
  </conditionalFormatting>
  <conditionalFormatting sqref="H6:J6">
    <cfRule type="containsText" dxfId="3" priority="4" operator="containsText" text="überschuss">
      <formula>NOT(ISERROR(SEARCH("überschuss",H6)))</formula>
    </cfRule>
    <cfRule type="containsText" dxfId="2" priority="5" operator="containsText" text="verlust">
      <formula>NOT(ISERROR(SEARCH("verlust",H6)))</formula>
    </cfRule>
    <cfRule type="containsText" dxfId="1" priority="6" operator="containsText" text="solltest">
      <formula>NOT(ISERROR(SEARCH("solltest",H6)))</formula>
    </cfRule>
  </conditionalFormatting>
  <conditionalFormatting sqref="D43:K44">
    <cfRule type="cellIs" dxfId="0" priority="1" operator="lessThan">
      <formula>0</formula>
    </cfRule>
  </conditionalFormatting>
  <hyperlinks>
    <hyperlink ref="J1:J3" location="'#2_Finanzielle Freiheit Rechner'!A1" display="Nebenkosten" xr:uid="{5CF11C0A-008B-4B5A-B9F1-3AB0C069477F}"/>
    <hyperlink ref="G1:G3" location="'#1_Einnahmen'!A1" display="Einnahmen" xr:uid="{72F31A3C-2D8C-48D2-AFCC-EA0C004857CF}"/>
  </hyperlink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#1_Einnahmen</vt:lpstr>
      <vt:lpstr>#2_Ausgaben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Björn Siegismund</dc:creator>
  <cp:lastModifiedBy>Carlos Link-Arad</cp:lastModifiedBy>
  <dcterms:created xsi:type="dcterms:W3CDTF">2020-08-09T17:29:24Z</dcterms:created>
  <dcterms:modified xsi:type="dcterms:W3CDTF">2023-01-31T05:28:12Z</dcterms:modified>
</cp:coreProperties>
</file>