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DieseArbeitsmappe" defaultThemeVersion="166925"/>
  <mc:AlternateContent xmlns:mc="http://schemas.openxmlformats.org/markup-compatibility/2006">
    <mc:Choice Requires="x15">
      <x15ac:absPath xmlns:x15ac="http://schemas.microsoft.com/office/spreadsheetml/2010/11/ac" url="C:\Users\clink\Downloads\"/>
    </mc:Choice>
  </mc:AlternateContent>
  <xr:revisionPtr revIDLastSave="0" documentId="13_ncr:1_{5D5D2286-E0D7-4C4E-9C6E-29B376CDD321}" xr6:coauthVersionLast="47" xr6:coauthVersionMax="47" xr10:uidLastSave="{00000000-0000-0000-0000-000000000000}"/>
  <bookViews>
    <workbookView xWindow="-98" yWindow="-98" windowWidth="23236" windowHeight="13875" xr2:uid="{336E620A-171D-497C-AB04-96E4EB1FB32F}"/>
  </bookViews>
  <sheets>
    <sheet name="#1_Angaben zum Objekt" sheetId="14" r:id="rId1"/>
    <sheet name="#2_Immobilienrendite" sheetId="17" r:id="rId2"/>
    <sheet name="#3_Datenraum" sheetId="16" r:id="rId3"/>
  </sheets>
  <definedNames>
    <definedName name="_xlnm._FilterDatabase" localSheetId="2" hidden="1">'#3_Datenraum'!$A$1:$B$1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17" l="1"/>
  <c r="G5" i="17"/>
  <c r="F7" i="14"/>
  <c r="H7" i="17" s="1"/>
  <c r="F5" i="14"/>
  <c r="H5" i="17" s="1"/>
  <c r="E7" i="14"/>
  <c r="E5" i="14"/>
  <c r="C5" i="14"/>
  <c r="J5" i="17" l="1"/>
  <c r="D5" i="17"/>
  <c r="H5" i="14"/>
  <c r="C49" i="14"/>
  <c r="D17" i="14" l="1"/>
  <c r="C45" i="14" s="1"/>
  <c r="C47" i="14" s="1"/>
  <c r="F13" i="17"/>
  <c r="D13" i="17"/>
  <c r="C28" i="14"/>
  <c r="C34" i="14" l="1"/>
  <c r="C36" i="14" l="1"/>
  <c r="D15" i="17" s="1"/>
  <c r="F15" i="17" l="1"/>
  <c r="F17" i="17"/>
  <c r="C7" i="14"/>
  <c r="D7" i="17" s="1"/>
  <c r="D17" i="17"/>
  <c r="C51" i="14"/>
  <c r="F19" i="17" s="1"/>
  <c r="D19"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Klatt</author>
  </authors>
  <commentList>
    <comment ref="B13" authorId="0" shapeId="0" xr:uid="{D8625DCE-A4EA-444E-ABBD-039A63941DA9}">
      <text>
        <r>
          <rPr>
            <sz val="14"/>
            <color indexed="81"/>
            <rFont val="Segoe UI"/>
            <family val="2"/>
          </rPr>
          <t xml:space="preserve">Hier geht es um den Zeitpunkt, zu dem die Immobilie das letzte mal umfassend saniert worden ist (neues Dach, neue Heizung etc.). Solltest du den Zeitpunkt nicht kennen, trage hier einfach das Baujahr der Immobilie ein. </t>
        </r>
      </text>
    </comment>
    <comment ref="B23" authorId="0" shapeId="0" xr:uid="{24AC98D3-A203-4718-A603-EF189775A790}">
      <text>
        <r>
          <rPr>
            <sz val="14"/>
            <color indexed="81"/>
            <rFont val="Segoe UI"/>
            <family val="2"/>
          </rPr>
          <t xml:space="preserve">Das sind die Kosten, mit denen du kalkulieren musst, um die Wohnung wieder in einen vermietungsfähigen Zustand zu bringen. Insbesondere bei Immobilien, bei denen die Instandhaltung lange vernachlässigt worden ist, sind diese Kosten nicht zu unterschätzen. Je nachdem wie hoch der Instandhaltungsrückstau ist, können die Kosten zwischen 200-500 Euro /m" Wohnfläche liegen. Bei besonders heruntergewirtschafteten Wohnungen kann dieser Betrag aber auch leicht zwischen 700-1000 Euro/m² Wohnfläche betragen. Hier solltest du dir auf jeden Fall professionelle Unterstützung zur Einschätzung der möglichen Kosten suchen. </t>
        </r>
        <r>
          <rPr>
            <sz val="9"/>
            <color indexed="81"/>
            <rFont val="Segoe UI"/>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tc={7C6F8BDD-2C52-4E2F-82CA-410EAE3E27D8}</author>
    <author>tc={959C1A0B-95E2-4040-97B7-78A2B8CCB0E7}</author>
    <author>tc={3711B713-AF91-4382-8B98-DEACBE186C11}</author>
    <author>tc={6EF6D34B-FE77-4B39-A079-D5274C90E5D8}</author>
  </authors>
  <commentList>
    <comment ref="B13" authorId="0" shapeId="0" xr:uid="{7C6F8BDD-2C52-4E2F-82CA-410EAE3E27D8}">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Bruttoanfangsrendite (BAR): Jahresnettokaltmiete/Kaufpreis</t>
      </text>
    </comment>
    <comment ref="B15" authorId="1" shapeId="0" xr:uid="{959C1A0B-95E2-4040-97B7-78A2B8CCB0E7}">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Bruttoanfangsrendite (BAR): Jahresnettokaltmiete/Kaufpreis</t>
      </text>
    </comment>
    <comment ref="B17" authorId="2" shapeId="0" xr:uid="{3711B713-AF91-4382-8B98-DEACBE186C11}">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Bruttoanfangsrendite (BAR): Jahresnettokaltmiete/Kaufpreis</t>
      </text>
    </comment>
    <comment ref="B19" authorId="3" shapeId="0" xr:uid="{6EF6D34B-FE77-4B39-A079-D5274C90E5D8}">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Jahresnettokaltmiete (abzgl. Bewirtschaftungskosten) / Gesamtkosten (Kaufpreis inkl. Kaufpreisnebenkosten + Instandsetzung)</t>
      </text>
    </comment>
  </commentList>
</comments>
</file>

<file path=xl/sharedStrings.xml><?xml version="1.0" encoding="utf-8"?>
<sst xmlns="http://schemas.openxmlformats.org/spreadsheetml/2006/main" count="64" uniqueCount="55">
  <si>
    <t>Kaufpreis</t>
  </si>
  <si>
    <t>Grunderwerbssteuer</t>
  </si>
  <si>
    <t>Immobilien Rendite Rechner</t>
  </si>
  <si>
    <t xml:space="preserve">   </t>
  </si>
  <si>
    <t>Bundesland</t>
  </si>
  <si>
    <t>Keine Gewähr für die Richtigkeit der Angaben. Dieses Tool ersetzt keine fundierte Rechts-, Steuer- und Finanzberatung.</t>
  </si>
  <si>
    <t>Brandenburg</t>
  </si>
  <si>
    <t>Kaufnebenkosten</t>
  </si>
  <si>
    <t>Maklerprovision</t>
  </si>
  <si>
    <t>Summe</t>
  </si>
  <si>
    <t>Gesamtkosten der Immobilie</t>
  </si>
  <si>
    <t>Monatliche Kaltmiete</t>
  </si>
  <si>
    <t>Hausverwaltung (pro Jahr)</t>
  </si>
  <si>
    <t>Reinertrag der Immobilie (pro Jahr)</t>
  </si>
  <si>
    <t>Mietrenditen</t>
  </si>
  <si>
    <t>Kaufpreisfaktor</t>
  </si>
  <si>
    <t>Rendite</t>
  </si>
  <si>
    <t>Algemeine Angaben zur Immobilie</t>
  </si>
  <si>
    <t>Angaben zur Miete</t>
  </si>
  <si>
    <t>Zurück zu den Angaben</t>
  </si>
  <si>
    <t>Bayern</t>
  </si>
  <si>
    <t>Baden-Württemberg</t>
  </si>
  <si>
    <t>Hessen</t>
  </si>
  <si>
    <t>Sachsen</t>
  </si>
  <si>
    <t>Sachsen-Anhalt</t>
  </si>
  <si>
    <t>Saarland</t>
  </si>
  <si>
    <t>Rheinland-Pfalz</t>
  </si>
  <si>
    <t>NRW</t>
  </si>
  <si>
    <t>Thüringen</t>
  </si>
  <si>
    <t>Mecklenburg-Vorpommern</t>
  </si>
  <si>
    <t>Schleswig-Holstein</t>
  </si>
  <si>
    <t>Bremen</t>
  </si>
  <si>
    <t>Berlin</t>
  </si>
  <si>
    <t>Hamburg</t>
  </si>
  <si>
    <t>Niedersachsen</t>
  </si>
  <si>
    <t>in %</t>
  </si>
  <si>
    <t>Jahr der Fertigstellung</t>
  </si>
  <si>
    <t>Instandsetzungskosten</t>
  </si>
  <si>
    <t>Jährliche Kaltmiete</t>
  </si>
  <si>
    <t>Instandhaltungskosten Wohnung (pro Jahr)</t>
  </si>
  <si>
    <t>Instandhaltungsrücklage Gebäude (pro Jahr)</t>
  </si>
  <si>
    <t>Grunderwerbsteuer</t>
  </si>
  <si>
    <t>Notar- &amp; Grundbuchkosten</t>
  </si>
  <si>
    <t>Bruttoanfangsrendite (I)</t>
  </si>
  <si>
    <t>Bruttoanfangsrendite (II)</t>
  </si>
  <si>
    <t>Bruttoanfangsrendite (III)</t>
  </si>
  <si>
    <t>Nettoanfangsrendite</t>
  </si>
  <si>
    <t>Kaufpreis pro m²</t>
  </si>
  <si>
    <t>Kaufpreis pro m² (inkl. Nebenkosten)</t>
  </si>
  <si>
    <t>Bestand</t>
  </si>
  <si>
    <t>Neubau</t>
  </si>
  <si>
    <t>Immobilienart</t>
  </si>
  <si>
    <t>Daten von: https://www.drklein.de/vergleich-immobilienpreise-bundeslaender.html</t>
  </si>
  <si>
    <t>Renditeauswertung</t>
  </si>
  <si>
    <r>
      <t>Wohnfläche (in m</t>
    </r>
    <r>
      <rPr>
        <vertAlign val="superscript"/>
        <sz val="12"/>
        <color theme="1"/>
        <rFont val="DM Sans"/>
      </rPr>
      <t>2</t>
    </r>
    <r>
      <rPr>
        <sz val="12"/>
        <color theme="1"/>
        <rFont val="DM Sans"/>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</si>
</sst>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_-* #,##0.00\ [$€-407]_-;\-* #,##0.00\ [$€-407]_-;_-* &quot;-&quot;??\ [$€-407]_-;_-@_-"/>
    <numFmt numFmtId="165" formatCode="_-* #,##0\ [$€-407]_-;\-* #,##0\ [$€-407]_-;_-* &quot;-&quot;\ [$€-407]_-;_-@_-"/>
    <numFmt numFmtId="166" formatCode="0.0%"/>
    <numFmt numFmtId="167" formatCode="_-* #,##0\ &quot;€&quot;_-;\-* #,##0\ &quot;€&quot;_-;_-* &quot;-&quot;??\ &quot;€&quot;_-;_-@_-"/>
    <numFmt numFmtId="168" formatCode="_-* #,##0\ [$€-407]_-;\-* #,##0\ [$€-407]_-;_-* &quot;-&quot;??\ [$€-407]_-;_-@_-"/>
  </numFmts>
  <fonts count="18" x14ac:knownFonts="1">
    <font>
      <sz val="11"/>
      <color theme="1"/>
      <name val="Calibri"/>
      <family val="2"/>
      <scheme val="minor"/>
    </font>
    <font>
      <sz val="11"/>
      <color theme="1"/>
      <name val="Calibri"/>
      <family val="2"/>
      <scheme val="minor"/>
    </font>
    <font>
      <u/>
      <sz val="11"/>
      <color theme="10"/>
      <name val="Calibri"/>
      <family val="2"/>
      <scheme val="minor"/>
    </font>
    <font>
      <sz val="10"/>
      <name val="Trebuchet MS"/>
      <family val="2"/>
    </font>
    <font>
      <b/>
      <sz val="11"/>
      <color theme="1"/>
      <name val="Calibri"/>
      <family val="2"/>
      <scheme val="minor"/>
    </font>
    <font>
      <sz val="14"/>
      <color indexed="81"/>
      <name val="Segoe UI"/>
      <family val="2"/>
    </font>
    <font>
      <sz val="9"/>
      <color indexed="81"/>
      <name val="Segoe UI"/>
      <family val="2"/>
    </font>
    <font>
      <u/>
      <sz val="11"/>
      <color theme="0"/>
      <name val="Roboto"/>
    </font>
    <font>
      <sz val="14"/>
      <color theme="1"/>
      <name val="DM Sans"/>
    </font>
    <font>
      <u/>
      <sz val="14"/>
      <color theme="0"/>
      <name val="DM Sans"/>
    </font>
    <font>
      <sz val="11"/>
      <color theme="0"/>
      <name val="DM Sans"/>
    </font>
    <font>
      <sz val="10"/>
      <color theme="0"/>
      <name val="DM Sans"/>
    </font>
    <font>
      <sz val="11"/>
      <color theme="1"/>
      <name val="DM Sans"/>
    </font>
    <font>
      <sz val="13"/>
      <color theme="1"/>
      <name val="DM Sans"/>
    </font>
    <font>
      <sz val="12"/>
      <color theme="1"/>
      <name val="DM Sans"/>
    </font>
    <font>
      <sz val="12"/>
      <color theme="0"/>
      <name val="DM Sans"/>
    </font>
    <font>
      <vertAlign val="superscript"/>
      <sz val="12"/>
      <color theme="1"/>
      <name val="DM Sans"/>
    </font>
    <font>
      <sz val="11"/>
      <color theme="0" tint="-0.34998626667073579"/>
      <name val="DM Sans"/>
    </font>
  </fonts>
  <fills count="8">
    <fill>
      <patternFill patternType="none"/>
    </fill>
    <fill>
      <patternFill patternType="gray125"/>
    </fill>
    <fill>
      <patternFill patternType="solid">
        <fgColor theme="0"/>
        <bgColor indexed="64"/>
      </patternFill>
    </fill>
    <fill>
      <patternFill patternType="solid">
        <fgColor rgb="FFF7F7F7"/>
        <bgColor indexed="64"/>
      </patternFill>
    </fill>
    <fill>
      <patternFill patternType="solid">
        <fgColor rgb="FFBEECEA"/>
        <bgColor indexed="64"/>
      </patternFill>
    </fill>
    <fill>
      <patternFill patternType="solid">
        <fgColor rgb="FF3BC3BC"/>
        <bgColor indexed="64"/>
      </patternFill>
    </fill>
    <fill>
      <patternFill patternType="solid">
        <fgColor rgb="FF32965D"/>
        <bgColor indexed="64"/>
      </patternFill>
    </fill>
    <fill>
      <patternFill patternType="solid">
        <fgColor rgb="FF277749"/>
        <bgColor indexed="64"/>
      </patternFill>
    </fill>
  </fills>
  <borders count="6">
    <border>
      <left/>
      <right/>
      <top/>
      <bottom/>
      <diagonal/>
    </border>
    <border>
      <left/>
      <right style="thin">
        <color theme="0"/>
      </right>
      <top/>
      <bottom/>
      <diagonal/>
    </border>
    <border>
      <left style="thin">
        <color theme="0"/>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cellStyleXfs>
  <cellXfs count="62">
    <xf numFmtId="0" fontId="0" fillId="0" borderId="0" xfId="0"/>
    <xf numFmtId="0" fontId="4" fillId="0" borderId="0" xfId="0" applyFont="1"/>
    <xf numFmtId="10" fontId="0" fillId="0" borderId="0" xfId="2" applyNumberFormat="1" applyFont="1"/>
    <xf numFmtId="44" fontId="0" fillId="0" borderId="0" xfId="1" applyFont="1"/>
    <xf numFmtId="9" fontId="0" fillId="0" borderId="0" xfId="2" applyFont="1"/>
    <xf numFmtId="0" fontId="7" fillId="5" borderId="0" xfId="3" applyFont="1" applyFill="1" applyAlignment="1">
      <alignment horizontal="center" vertical="center" wrapText="1"/>
    </xf>
    <xf numFmtId="0" fontId="8" fillId="3" borderId="0" xfId="0" applyFont="1" applyFill="1" applyAlignment="1">
      <alignment horizontal="center" vertical="center"/>
    </xf>
    <xf numFmtId="0" fontId="9" fillId="6" borderId="1" xfId="3" applyFont="1" applyFill="1" applyBorder="1" applyAlignment="1">
      <alignment horizontal="center" vertical="center"/>
    </xf>
    <xf numFmtId="0" fontId="10" fillId="7" borderId="2" xfId="0" applyFont="1" applyFill="1" applyBorder="1" applyAlignment="1">
      <alignment horizontal="center" vertical="center"/>
    </xf>
    <xf numFmtId="0" fontId="11" fillId="7" borderId="0" xfId="3" applyFont="1" applyFill="1" applyBorder="1" applyAlignment="1">
      <alignment horizontal="center" vertical="center"/>
    </xf>
    <xf numFmtId="0" fontId="10" fillId="7" borderId="0" xfId="0" applyFont="1" applyFill="1" applyAlignment="1">
      <alignment horizontal="center" vertical="center"/>
    </xf>
    <xf numFmtId="0" fontId="10" fillId="7" borderId="0" xfId="0" applyFont="1" applyFill="1" applyAlignment="1">
      <alignment vertical="center"/>
    </xf>
    <xf numFmtId="0" fontId="12" fillId="4" borderId="0" xfId="0" applyFont="1" applyFill="1" applyAlignment="1">
      <alignment vertical="center"/>
    </xf>
    <xf numFmtId="0" fontId="12" fillId="4" borderId="0" xfId="0" applyFont="1" applyFill="1"/>
    <xf numFmtId="0" fontId="13" fillId="4" borderId="0" xfId="0" applyFont="1" applyFill="1" applyAlignment="1">
      <alignment vertical="center"/>
    </xf>
    <xf numFmtId="165" fontId="13" fillId="3" borderId="3" xfId="2" applyNumberFormat="1" applyFont="1" applyFill="1" applyBorder="1" applyAlignment="1">
      <alignment vertical="center"/>
    </xf>
    <xf numFmtId="167" fontId="13" fillId="3" borderId="3" xfId="1" applyNumberFormat="1" applyFont="1" applyFill="1" applyBorder="1" applyAlignment="1">
      <alignment vertical="center"/>
    </xf>
    <xf numFmtId="0" fontId="13" fillId="4" borderId="0" xfId="0" applyFont="1" applyFill="1" applyAlignment="1">
      <alignment horizontal="left" vertical="center" indent="2"/>
    </xf>
    <xf numFmtId="9" fontId="14" fillId="4" borderId="0" xfId="2" applyFont="1" applyFill="1" applyBorder="1" applyAlignment="1">
      <alignment horizontal="center" vertical="center" wrapText="1"/>
    </xf>
    <xf numFmtId="10" fontId="13" fillId="4" borderId="0" xfId="2" applyNumberFormat="1" applyFont="1" applyFill="1" applyAlignment="1">
      <alignment vertical="center"/>
    </xf>
    <xf numFmtId="9" fontId="13" fillId="3" borderId="3" xfId="2" applyFont="1" applyFill="1" applyBorder="1" applyAlignment="1">
      <alignment vertical="center"/>
    </xf>
    <xf numFmtId="0" fontId="12" fillId="2" borderId="0" xfId="0" applyFont="1" applyFill="1"/>
    <xf numFmtId="0" fontId="15" fillId="6" borderId="0" xfId="0" applyFont="1" applyFill="1" applyAlignment="1">
      <alignment horizontal="left" vertical="center"/>
    </xf>
    <xf numFmtId="0" fontId="14" fillId="2" borderId="0" xfId="0" applyFont="1" applyFill="1" applyAlignment="1">
      <alignment vertical="center"/>
    </xf>
    <xf numFmtId="1" fontId="14" fillId="4" borderId="3" xfId="0" applyNumberFormat="1" applyFont="1" applyFill="1" applyBorder="1" applyAlignment="1">
      <alignment vertical="center"/>
    </xf>
    <xf numFmtId="0" fontId="14" fillId="2" borderId="0" xfId="0" applyFont="1" applyFill="1"/>
    <xf numFmtId="1" fontId="14" fillId="4" borderId="3" xfId="0" applyNumberFormat="1" applyFont="1" applyFill="1" applyBorder="1" applyAlignment="1">
      <alignment horizontal="right" vertical="center"/>
    </xf>
    <xf numFmtId="0" fontId="14" fillId="0" borderId="0" xfId="0" applyFont="1" applyAlignment="1">
      <alignment vertical="center"/>
    </xf>
    <xf numFmtId="164" fontId="14" fillId="4" borderId="3" xfId="0" applyNumberFormat="1" applyFont="1" applyFill="1" applyBorder="1" applyAlignment="1">
      <alignment horizontal="right" vertical="center"/>
    </xf>
    <xf numFmtId="1" fontId="10" fillId="2" borderId="0" xfId="0" applyNumberFormat="1" applyFont="1" applyFill="1"/>
    <xf numFmtId="0" fontId="12" fillId="2" borderId="0" xfId="0" applyFont="1" applyFill="1" applyAlignment="1">
      <alignment horizontal="center" vertical="center"/>
    </xf>
    <xf numFmtId="0" fontId="14" fillId="2" borderId="4" xfId="0" applyFont="1" applyFill="1" applyBorder="1" applyAlignment="1">
      <alignment horizontal="center" vertical="center"/>
    </xf>
    <xf numFmtId="165" fontId="14" fillId="4" borderId="3" xfId="0" applyNumberFormat="1" applyFont="1" applyFill="1" applyBorder="1" applyAlignment="1">
      <alignment vertical="center"/>
    </xf>
    <xf numFmtId="0" fontId="12" fillId="2" borderId="0" xfId="0" applyFont="1" applyFill="1" applyAlignment="1">
      <alignment vertical="center"/>
    </xf>
    <xf numFmtId="0" fontId="10" fillId="2" borderId="0" xfId="0" applyFont="1" applyFill="1" applyAlignment="1">
      <alignment horizontal="left" vertical="center"/>
    </xf>
    <xf numFmtId="166" fontId="14" fillId="3" borderId="3" xfId="2" applyNumberFormat="1" applyFont="1" applyFill="1" applyBorder="1" applyAlignment="1">
      <alignment vertical="center"/>
    </xf>
    <xf numFmtId="166" fontId="14" fillId="4" borderId="3" xfId="2" applyNumberFormat="1" applyFont="1" applyFill="1" applyBorder="1" applyAlignment="1">
      <alignment vertical="center"/>
    </xf>
    <xf numFmtId="165" fontId="14" fillId="3" borderId="3" xfId="2" applyNumberFormat="1" applyFont="1" applyFill="1" applyBorder="1" applyAlignment="1">
      <alignment vertical="center"/>
    </xf>
    <xf numFmtId="164" fontId="14" fillId="4" borderId="3" xfId="0" applyNumberFormat="1" applyFont="1" applyFill="1" applyBorder="1" applyAlignment="1">
      <alignment vertical="center"/>
    </xf>
    <xf numFmtId="164" fontId="14" fillId="3" borderId="3" xfId="2" applyNumberFormat="1" applyFont="1" applyFill="1" applyBorder="1" applyAlignment="1">
      <alignment vertical="center"/>
    </xf>
    <xf numFmtId="0" fontId="17" fillId="2" borderId="0" xfId="0" applyFont="1" applyFill="1"/>
    <xf numFmtId="0" fontId="12" fillId="4" borderId="0" xfId="0" applyFont="1" applyFill="1" applyAlignment="1">
      <alignment horizontal="left" vertical="center"/>
    </xf>
    <xf numFmtId="167" fontId="13" fillId="3" borderId="3" xfId="1" applyNumberFormat="1" applyFont="1" applyFill="1" applyBorder="1" applyAlignment="1">
      <alignment horizontal="left" vertical="center"/>
    </xf>
    <xf numFmtId="0" fontId="13" fillId="4" borderId="0" xfId="2" applyNumberFormat="1" applyFont="1" applyFill="1" applyBorder="1" applyAlignment="1">
      <alignment horizontal="left" vertical="center"/>
    </xf>
    <xf numFmtId="168" fontId="13" fillId="3" borderId="3" xfId="2" applyNumberFormat="1" applyFont="1" applyFill="1" applyBorder="1" applyAlignment="1">
      <alignment vertical="center"/>
    </xf>
    <xf numFmtId="9" fontId="12" fillId="4" borderId="0" xfId="0" applyNumberFormat="1" applyFont="1" applyFill="1"/>
    <xf numFmtId="10" fontId="13" fillId="4" borderId="0" xfId="2" applyNumberFormat="1" applyFont="1" applyFill="1" applyAlignment="1">
      <alignment horizontal="left" vertical="center"/>
    </xf>
    <xf numFmtId="0" fontId="15" fillId="6" borderId="0" xfId="0" applyFont="1" applyFill="1" applyAlignment="1">
      <alignment vertical="center"/>
    </xf>
    <xf numFmtId="0" fontId="15" fillId="2" borderId="0" xfId="0" applyFont="1" applyFill="1" applyAlignment="1">
      <alignment vertical="center"/>
    </xf>
    <xf numFmtId="0" fontId="15" fillId="6" borderId="0" xfId="0" applyFont="1" applyFill="1" applyAlignment="1">
      <alignment horizontal="left" vertical="center"/>
    </xf>
    <xf numFmtId="0" fontId="15" fillId="2" borderId="0" xfId="0" applyFont="1" applyFill="1" applyAlignment="1">
      <alignment horizontal="left" vertical="center"/>
    </xf>
    <xf numFmtId="10" fontId="14" fillId="3" borderId="3" xfId="2" applyNumberFormat="1" applyFont="1" applyFill="1" applyBorder="1" applyAlignment="1">
      <alignment horizontal="left" vertical="center"/>
    </xf>
    <xf numFmtId="10" fontId="14" fillId="2" borderId="5" xfId="2" applyNumberFormat="1" applyFont="1" applyFill="1" applyBorder="1" applyAlignment="1">
      <alignment horizontal="left" vertical="center"/>
    </xf>
    <xf numFmtId="2" fontId="14" fillId="3" borderId="3" xfId="2" applyNumberFormat="1" applyFont="1" applyFill="1" applyBorder="1" applyAlignment="1">
      <alignment horizontal="left" vertical="center"/>
    </xf>
    <xf numFmtId="0" fontId="12" fillId="0" borderId="0" xfId="0" applyFont="1"/>
    <xf numFmtId="10" fontId="14" fillId="2" borderId="0" xfId="2" applyNumberFormat="1" applyFont="1" applyFill="1" applyAlignment="1">
      <alignment horizontal="left"/>
    </xf>
    <xf numFmtId="10" fontId="14" fillId="2" borderId="0" xfId="2" applyNumberFormat="1" applyFont="1" applyFill="1" applyBorder="1" applyAlignment="1">
      <alignment horizontal="left"/>
    </xf>
    <xf numFmtId="2" fontId="14" fillId="2" borderId="0" xfId="2" applyNumberFormat="1" applyFont="1" applyFill="1" applyAlignment="1">
      <alignment horizontal="left"/>
    </xf>
    <xf numFmtId="0" fontId="14" fillId="2" borderId="0" xfId="0" applyFont="1" applyFill="1" applyAlignment="1">
      <alignment vertical="center" wrapText="1"/>
    </xf>
    <xf numFmtId="0" fontId="12" fillId="2" borderId="0" xfId="0" applyFont="1" applyFill="1" applyAlignment="1">
      <alignment vertical="center" wrapText="1"/>
    </xf>
    <xf numFmtId="0" fontId="12" fillId="2" borderId="0" xfId="0" applyFont="1" applyFill="1" applyAlignment="1">
      <alignment horizontal="left" vertical="center" wrapText="1"/>
    </xf>
    <xf numFmtId="0" fontId="12" fillId="2" borderId="0" xfId="0" applyFont="1" applyFill="1" applyAlignment="1">
      <alignment horizontal="left"/>
    </xf>
  </cellXfs>
  <cellStyles count="5">
    <cellStyle name="Link" xfId="3" builtinId="8"/>
    <cellStyle name="Prozent" xfId="2" builtinId="5"/>
    <cellStyle name="Standard" xfId="0" builtinId="0"/>
    <cellStyle name="Standard 3" xfId="4" xr:uid="{666D0BB6-A31E-4034-AC5D-7B1298CCEAC6}"/>
    <cellStyle name="Währung" xfId="1" builtinId="4"/>
  </cellStyles>
  <dxfs count="10">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32965D"/>
      <color rgb="FF277749"/>
      <color rgb="FFBEECEA"/>
      <color rgb="FF3BC3BC"/>
      <color rgb="FF81D9D5"/>
      <color rgb="FF31A19C"/>
      <color rgb="FF62D0CB"/>
      <color rgb="FFF7F7F7"/>
      <color rgb="FF42C6C0"/>
      <color rgb="FF39BD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'#2_Immobilienrendite'!$B$13:$B$19</c:f>
              <c:strCache>
                <c:ptCount val="7"/>
                <c:pt idx="0">
                  <c:v>Bruttoanfangsrendite (I)</c:v>
                </c:pt>
                <c:pt idx="2">
                  <c:v>Bruttoanfangsrendite (II)</c:v>
                </c:pt>
                <c:pt idx="4">
                  <c:v>Bruttoanfangsrendite (III)</c:v>
                </c:pt>
                <c:pt idx="6">
                  <c:v>Nettoanfangsrendite</c:v>
                </c:pt>
              </c:strCache>
            </c:strRef>
          </c:cat>
          <c:val>
            <c:numRef>
              <c:f>'#2_Immobilienrendite'!$C$13:$C$19</c:f>
              <c:numCache>
                <c:formatCode>General</c:formatCode>
                <c:ptCount val="7"/>
              </c:numCache>
            </c:numRef>
          </c:val>
          <c:extLst>
            <c:ext xmlns:c16="http://schemas.microsoft.com/office/drawing/2014/chart" uri="{C3380CC4-5D6E-409C-BE32-E72D297353CC}">
              <c16:uniqueId val="{00000000-02D1-49C4-BF1D-01FDBA6253EC}"/>
            </c:ext>
          </c:extLst>
        </c:ser>
        <c:ser>
          <c:idx val="1"/>
          <c:order val="1"/>
          <c:spPr>
            <a:solidFill>
              <a:srgbClr val="32965D"/>
            </a:solidFill>
            <a:ln>
              <a:noFill/>
            </a:ln>
            <a:effectLst/>
          </c:spPr>
          <c:invertIfNegative val="0"/>
          <c:dPt>
            <c:idx val="0"/>
            <c:invertIfNegative val="0"/>
            <c:bubble3D val="0"/>
            <c:spPr>
              <a:solidFill>
                <a:srgbClr val="32965D"/>
              </a:solidFill>
              <a:ln>
                <a:noFill/>
              </a:ln>
              <a:effectLst/>
            </c:spPr>
            <c:extLst>
              <c:ext xmlns:c16="http://schemas.microsoft.com/office/drawing/2014/chart" uri="{C3380CC4-5D6E-409C-BE32-E72D297353CC}">
                <c16:uniqueId val="{00000003-02D1-49C4-BF1D-01FDBA6253EC}"/>
              </c:ext>
            </c:extLst>
          </c:dPt>
          <c:dPt>
            <c:idx val="2"/>
            <c:invertIfNegative val="0"/>
            <c:bubble3D val="0"/>
            <c:spPr>
              <a:solidFill>
                <a:srgbClr val="32965D"/>
              </a:solidFill>
              <a:ln>
                <a:noFill/>
              </a:ln>
              <a:effectLst/>
            </c:spPr>
            <c:extLst>
              <c:ext xmlns:c16="http://schemas.microsoft.com/office/drawing/2014/chart" uri="{C3380CC4-5D6E-409C-BE32-E72D297353CC}">
                <c16:uniqueId val="{00000004-02D1-49C4-BF1D-01FDBA6253EC}"/>
              </c:ext>
            </c:extLst>
          </c:dPt>
          <c:dPt>
            <c:idx val="4"/>
            <c:invertIfNegative val="0"/>
            <c:bubble3D val="0"/>
            <c:spPr>
              <a:solidFill>
                <a:srgbClr val="32965D"/>
              </a:solidFill>
              <a:ln>
                <a:noFill/>
              </a:ln>
              <a:effectLst/>
            </c:spPr>
            <c:extLst>
              <c:ext xmlns:c16="http://schemas.microsoft.com/office/drawing/2014/chart" uri="{C3380CC4-5D6E-409C-BE32-E72D297353CC}">
                <c16:uniqueId val="{00000005-02D1-49C4-BF1D-01FDBA6253EC}"/>
              </c:ext>
            </c:extLst>
          </c:dPt>
          <c:dPt>
            <c:idx val="6"/>
            <c:invertIfNegative val="0"/>
            <c:bubble3D val="0"/>
            <c:spPr>
              <a:solidFill>
                <a:srgbClr val="32965D"/>
              </a:solidFill>
              <a:ln>
                <a:noFill/>
              </a:ln>
              <a:effectLst/>
            </c:spPr>
            <c:extLst>
              <c:ext xmlns:c16="http://schemas.microsoft.com/office/drawing/2014/chart" uri="{C3380CC4-5D6E-409C-BE32-E72D297353CC}">
                <c16:uniqueId val="{00000006-02D1-49C4-BF1D-01FDBA6253EC}"/>
              </c:ext>
            </c:extLst>
          </c:dPt>
          <c:cat>
            <c:strRef>
              <c:f>'#2_Immobilienrendite'!$B$13:$B$19</c:f>
              <c:strCache>
                <c:ptCount val="7"/>
                <c:pt idx="0">
                  <c:v>Bruttoanfangsrendite (I)</c:v>
                </c:pt>
                <c:pt idx="2">
                  <c:v>Bruttoanfangsrendite (II)</c:v>
                </c:pt>
                <c:pt idx="4">
                  <c:v>Bruttoanfangsrendite (III)</c:v>
                </c:pt>
                <c:pt idx="6">
                  <c:v>Nettoanfangsrendite</c:v>
                </c:pt>
              </c:strCache>
            </c:strRef>
          </c:cat>
          <c:val>
            <c:numRef>
              <c:f>'#2_Immobilienrendite'!$D$13:$D$19</c:f>
              <c:numCache>
                <c:formatCode>0.00%</c:formatCode>
                <c:ptCount val="7"/>
                <c:pt idx="0">
                  <c:v>2.8799999999999999E-2</c:v>
                </c:pt>
                <c:pt idx="2">
                  <c:v>2.5829596412556055E-2</c:v>
                </c:pt>
                <c:pt idx="4">
                  <c:v>2.5714285714285714E-2</c:v>
                </c:pt>
                <c:pt idx="6">
                  <c:v>2.9770408163265309E-2</c:v>
                </c:pt>
              </c:numCache>
            </c:numRef>
          </c:val>
          <c:extLst>
            <c:ext xmlns:c16="http://schemas.microsoft.com/office/drawing/2014/chart" uri="{C3380CC4-5D6E-409C-BE32-E72D297353CC}">
              <c16:uniqueId val="{00000001-02D1-49C4-BF1D-01FDBA6253EC}"/>
            </c:ext>
          </c:extLst>
        </c:ser>
        <c:dLbls>
          <c:showLegendKey val="0"/>
          <c:showVal val="0"/>
          <c:showCatName val="0"/>
          <c:showSerName val="0"/>
          <c:showPercent val="0"/>
          <c:showBubbleSize val="0"/>
        </c:dLbls>
        <c:gapWidth val="219"/>
        <c:overlap val="-27"/>
        <c:axId val="1619265503"/>
        <c:axId val="1618989535"/>
      </c:barChart>
      <c:catAx>
        <c:axId val="16192655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Roboto Light" panose="02000000000000000000" pitchFamily="2" charset="0"/>
                <a:ea typeface="Roboto Light" panose="02000000000000000000" pitchFamily="2" charset="0"/>
                <a:cs typeface="+mn-cs"/>
              </a:defRPr>
            </a:pPr>
            <a:endParaRPr lang="de-DE"/>
          </a:p>
        </c:txPr>
        <c:crossAx val="1618989535"/>
        <c:crosses val="autoZero"/>
        <c:auto val="1"/>
        <c:lblAlgn val="ctr"/>
        <c:lblOffset val="100"/>
        <c:noMultiLvlLbl val="0"/>
      </c:catAx>
      <c:valAx>
        <c:axId val="1618989535"/>
        <c:scaling>
          <c:orientation val="minMax"/>
        </c:scaling>
        <c:delete val="0"/>
        <c:axPos val="l"/>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Roboto Light" panose="02000000000000000000" pitchFamily="2" charset="0"/>
                <a:ea typeface="Roboto Light" panose="02000000000000000000" pitchFamily="2" charset="0"/>
                <a:cs typeface="+mn-cs"/>
              </a:defRPr>
            </a:pPr>
            <a:endParaRPr lang="de-DE"/>
          </a:p>
        </c:txPr>
        <c:crossAx val="161926550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548821</xdr:colOff>
      <xdr:row>20</xdr:row>
      <xdr:rowOff>29935</xdr:rowOff>
    </xdr:from>
    <xdr:to>
      <xdr:col>8</xdr:col>
      <xdr:colOff>1360714</xdr:colOff>
      <xdr:row>42</xdr:row>
      <xdr:rowOff>45356</xdr:rowOff>
    </xdr:to>
    <xdr:graphicFrame macro="">
      <xdr:nvGraphicFramePr>
        <xdr:cNvPr id="4" name="Diagramm 3">
          <a:extLst>
            <a:ext uri="{FF2B5EF4-FFF2-40B4-BE49-F238E27FC236}">
              <a16:creationId xmlns:a16="http://schemas.microsoft.com/office/drawing/2014/main" id="{E7C3AF8F-BD25-4D7F-AA9F-6C09C701E6A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589640</xdr:colOff>
      <xdr:row>27</xdr:row>
      <xdr:rowOff>117928</xdr:rowOff>
    </xdr:from>
    <xdr:to>
      <xdr:col>8</xdr:col>
      <xdr:colOff>1132711</xdr:colOff>
      <xdr:row>27</xdr:row>
      <xdr:rowOff>127000</xdr:rowOff>
    </xdr:to>
    <xdr:cxnSp macro="">
      <xdr:nvCxnSpPr>
        <xdr:cNvPr id="6" name="Gerader Verbinder 5">
          <a:extLst>
            <a:ext uri="{FF2B5EF4-FFF2-40B4-BE49-F238E27FC236}">
              <a16:creationId xmlns:a16="http://schemas.microsoft.com/office/drawing/2014/main" id="{67F0082F-AF60-455C-96D9-6F9FF57D7FDE}"/>
            </a:ext>
          </a:extLst>
        </xdr:cNvPr>
        <xdr:cNvCxnSpPr/>
      </xdr:nvCxnSpPr>
      <xdr:spPr>
        <a:xfrm flipV="1">
          <a:off x="1161140" y="6776357"/>
          <a:ext cx="10440000" cy="9072"/>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408214</xdr:colOff>
      <xdr:row>20</xdr:row>
      <xdr:rowOff>205620</xdr:rowOff>
    </xdr:from>
    <xdr:to>
      <xdr:col>6</xdr:col>
      <xdr:colOff>5037667</xdr:colOff>
      <xdr:row>24</xdr:row>
      <xdr:rowOff>63500</xdr:rowOff>
    </xdr:to>
    <xdr:sp macro="" textlink="">
      <xdr:nvSpPr>
        <xdr:cNvPr id="7" name="Textfeld 6">
          <a:extLst>
            <a:ext uri="{FF2B5EF4-FFF2-40B4-BE49-F238E27FC236}">
              <a16:creationId xmlns:a16="http://schemas.microsoft.com/office/drawing/2014/main" id="{847B63CC-EFA0-4B92-8DA5-88635444702F}"/>
            </a:ext>
          </a:extLst>
        </xdr:cNvPr>
        <xdr:cNvSpPr txBox="1"/>
      </xdr:nvSpPr>
      <xdr:spPr>
        <a:xfrm>
          <a:off x="7583714" y="5232703"/>
          <a:ext cx="4629453" cy="810380"/>
        </a:xfrm>
        <a:prstGeom prst="roundRect">
          <a:avLst>
            <a:gd name="adj" fmla="val 4307"/>
          </a:avLst>
        </a:prstGeom>
        <a:solidFill>
          <a:srgbClr val="BEECEA"/>
        </a:solidFill>
        <a:ln w="9525" cmpd="sng">
          <a:solidFill>
            <a:srgbClr val="BEECEA"/>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Roboto Light" panose="02000000000000000000" pitchFamily="2" charset="0"/>
              <a:ea typeface="Roboto Light" panose="02000000000000000000" pitchFamily="2" charset="0"/>
            </a:rPr>
            <a:t>Unter 3,00% Nettoanfangsrendite...</a:t>
          </a:r>
        </a:p>
      </xdr:txBody>
    </xdr:sp>
    <xdr:clientData/>
  </xdr:twoCellAnchor>
</xdr:wsDr>
</file>

<file path=xl/persons/person.xml><?xml version="1.0" encoding="utf-8"?>
<personList xmlns="http://schemas.microsoft.com/office/spreadsheetml/2018/threadedcomments" xmlns:x="http://schemas.openxmlformats.org/spreadsheetml/2006/main">
  <person displayName="Carlos Link-Arad" id="{922D4518-7092-40EB-A468-2D03186DA8E8}" userId="c83b448d2d84536c" providerId="Windows Live"/>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3" dT="2020-09-17T17:33:17.68" personId="{922D4518-7092-40EB-A468-2D03186DA8E8}" id="{7C6F8BDD-2C52-4E2F-82CA-410EAE3E27D8}">
    <text>Bruttoanfangsrendite (BAR): Jahresnettokaltmiete/Kaufpreis</text>
  </threadedComment>
  <threadedComment ref="B15" dT="2020-09-17T17:33:17.68" personId="{922D4518-7092-40EB-A468-2D03186DA8E8}" id="{959C1A0B-95E2-4040-97B7-78A2B8CCB0E7}">
    <text>Bruttoanfangsrendite (BAR): Jahresnettokaltmiete/Kaufpreis</text>
  </threadedComment>
  <threadedComment ref="B17" dT="2020-09-17T17:33:17.68" personId="{922D4518-7092-40EB-A468-2D03186DA8E8}" id="{3711B713-AF91-4382-8B98-DEACBE186C11}">
    <text>Bruttoanfangsrendite (BAR): Jahresnettokaltmiete/Kaufpreis</text>
  </threadedComment>
  <threadedComment ref="B19" dT="2020-09-17T17:38:18.09" personId="{922D4518-7092-40EB-A468-2D03186DA8E8}" id="{6EF6D34B-FE77-4B39-A079-D5274C90E5D8}">
    <text>Jahresnettokaltmiete (abzgl. Bewirtschaftungskosten) / Gesamtkosten (Kaufpreis inkl. Kaufpreisnebenkosten + Instandsetzung)</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drklein.de/vergleich-immobilienpreise-bundeslaender.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F23F4-7AB5-4825-A925-C8EF00FC8A2C}">
  <sheetPr codeName="Tabelle1">
    <tabColor rgb="FFBEECEA"/>
  </sheetPr>
  <dimension ref="A1:P56"/>
  <sheetViews>
    <sheetView tabSelected="1" zoomScale="73" zoomScaleNormal="55" workbookViewId="0">
      <selection activeCell="B33" sqref="B33"/>
    </sheetView>
  </sheetViews>
  <sheetFormatPr baseColWidth="10" defaultColWidth="10.796875" defaultRowHeight="14.65" x14ac:dyDescent="0.5"/>
  <cols>
    <col min="1" max="1" width="8.19921875" style="21" customWidth="1"/>
    <col min="2" max="2" width="47.53125" style="21" customWidth="1"/>
    <col min="3" max="3" width="27.796875" style="21" bestFit="1" customWidth="1"/>
    <col min="4" max="4" width="18.86328125" style="21" customWidth="1"/>
    <col min="5" max="5" width="85.796875" style="21" customWidth="1"/>
    <col min="6" max="6" width="15.796875" style="21" customWidth="1"/>
    <col min="7" max="7" width="7.19921875" style="21" customWidth="1"/>
    <col min="8" max="8" width="10.796875" style="21" customWidth="1"/>
    <col min="9" max="9" width="5.53125" style="21" customWidth="1"/>
    <col min="10" max="10" width="28.46484375" style="21" customWidth="1"/>
    <col min="11" max="11" width="10.796875" style="21" customWidth="1"/>
    <col min="12" max="12" width="5.53125" style="21" customWidth="1"/>
    <col min="13" max="13" width="24.19921875" style="21" customWidth="1"/>
    <col min="14" max="14" width="10.53125" style="21" customWidth="1"/>
    <col min="15" max="15" width="19" style="21" customWidth="1"/>
    <col min="16" max="16384" width="10.796875" style="21"/>
  </cols>
  <sheetData>
    <row r="1" spans="1:16" s="11" customFormat="1" ht="14.25" customHeight="1" x14ac:dyDescent="0.45">
      <c r="A1" s="6" t="s">
        <v>2</v>
      </c>
      <c r="B1" s="6"/>
      <c r="C1" s="6"/>
      <c r="D1" s="6"/>
      <c r="E1" s="7" t="s">
        <v>53</v>
      </c>
      <c r="F1" s="8"/>
      <c r="G1" s="9"/>
      <c r="H1" s="10"/>
      <c r="I1" s="10"/>
      <c r="J1" s="9"/>
      <c r="K1" s="10"/>
      <c r="L1" s="10"/>
      <c r="M1" s="9"/>
      <c r="N1" s="10"/>
      <c r="O1" s="9"/>
    </row>
    <row r="2" spans="1:16" s="11" customFormat="1" ht="14.25" customHeight="1" x14ac:dyDescent="0.45">
      <c r="A2" s="6"/>
      <c r="B2" s="6"/>
      <c r="C2" s="6"/>
      <c r="D2" s="6"/>
      <c r="E2" s="7"/>
      <c r="F2" s="8"/>
      <c r="G2" s="9"/>
      <c r="H2" s="10"/>
      <c r="I2" s="10"/>
      <c r="J2" s="9"/>
      <c r="K2" s="10"/>
      <c r="L2" s="10"/>
      <c r="M2" s="9"/>
      <c r="N2" s="10"/>
      <c r="O2" s="9"/>
    </row>
    <row r="3" spans="1:16" s="11" customFormat="1" ht="14.25" customHeight="1" x14ac:dyDescent="0.45">
      <c r="A3" s="6"/>
      <c r="B3" s="6"/>
      <c r="C3" s="6"/>
      <c r="D3" s="6"/>
      <c r="E3" s="7"/>
      <c r="F3" s="8"/>
      <c r="G3" s="9"/>
      <c r="H3" s="10"/>
      <c r="I3" s="10"/>
      <c r="J3" s="9"/>
      <c r="K3" s="10"/>
      <c r="L3" s="10"/>
      <c r="M3" s="9"/>
      <c r="N3" s="10"/>
      <c r="O3" s="9"/>
    </row>
    <row r="4" spans="1:16" s="13" customFormat="1" x14ac:dyDescent="0.5">
      <c r="A4" s="12"/>
      <c r="B4" s="12"/>
      <c r="C4" s="12"/>
      <c r="D4" s="12"/>
      <c r="E4" s="12"/>
      <c r="F4" s="12"/>
      <c r="G4" s="12"/>
      <c r="H4" s="12"/>
      <c r="I4" s="12"/>
      <c r="J4" s="12"/>
      <c r="K4" s="12"/>
      <c r="L4" s="12"/>
      <c r="M4" s="12"/>
      <c r="N4" s="12"/>
      <c r="O4" s="12"/>
      <c r="P4" s="12"/>
    </row>
    <row r="5" spans="1:16" s="13" customFormat="1" ht="17.100000000000001" customHeight="1" x14ac:dyDescent="0.5">
      <c r="A5" s="12"/>
      <c r="B5" s="14" t="s">
        <v>47</v>
      </c>
      <c r="C5" s="15">
        <f>C19/C21</f>
        <v>3333.3333333333335</v>
      </c>
      <c r="D5" s="14"/>
      <c r="E5" s="14" t="str">
        <f>"Medianpreis pro m² (2019) " &amp;C17&amp;" für "&amp;C15</f>
        <v>Medianpreis pro m² (2019) Hamburg für Neubau</v>
      </c>
      <c r="F5" s="16">
        <f>IF(C15="Bestand",VLOOKUP(C17,'#3_Datenraum'!A2:D17,3,FALSE),VLOOKUP('#1_Angaben zum Objekt'!C17,'#3_Datenraum'!A2:D17,4,FALSE))</f>
        <v>5375</v>
      </c>
      <c r="G5" s="17"/>
      <c r="H5" s="18" t="str">
        <f>IF(C5&gt;1.15*F5,"Die Wohnung erscheint zu teuer.",IF(C5&lt;0.85*F5,"Die Wohnung erscheint günstig.","Die Wohnung erscheint fair bepreist."))</f>
        <v>Die Wohnung erscheint günstig.</v>
      </c>
      <c r="I5" s="18"/>
      <c r="J5" s="18"/>
      <c r="L5" s="14"/>
      <c r="M5" s="14"/>
      <c r="N5" s="12"/>
      <c r="O5" s="12"/>
      <c r="P5" s="12"/>
    </row>
    <row r="6" spans="1:16" s="13" customFormat="1" ht="17.100000000000001" customHeight="1" x14ac:dyDescent="0.5">
      <c r="A6" s="12"/>
      <c r="B6" s="14"/>
      <c r="C6" s="19"/>
      <c r="D6" s="14"/>
      <c r="E6" s="14"/>
      <c r="F6" s="14"/>
      <c r="G6" s="14"/>
      <c r="H6" s="18"/>
      <c r="I6" s="18"/>
      <c r="J6" s="18"/>
      <c r="L6" s="14"/>
      <c r="M6" s="14"/>
      <c r="N6" s="12"/>
      <c r="O6" s="12"/>
      <c r="P6" s="12"/>
    </row>
    <row r="7" spans="1:16" s="12" customFormat="1" ht="17.100000000000001" customHeight="1" x14ac:dyDescent="0.45">
      <c r="B7" s="14" t="s">
        <v>48</v>
      </c>
      <c r="C7" s="15">
        <f>C36/C21</f>
        <v>3716.6666666666665</v>
      </c>
      <c r="D7" s="14"/>
      <c r="E7" s="14" t="str">
        <f>"Medianpreis Vergleich (2009-2019) " &amp;C17&amp;" für "&amp;C15</f>
        <v>Medianpreis Vergleich (2009-2019) Hamburg für Neubau</v>
      </c>
      <c r="F7" s="20">
        <f>IF(C15="Bestand",VLOOKUP(C17,'#3_Datenraum'!A2:F17,5,FALSE),VLOOKUP('#1_Angaben zum Objekt'!C17,'#3_Datenraum'!A2:F17,6,FALSE))</f>
        <v>0.6915</v>
      </c>
      <c r="G7" s="14"/>
      <c r="H7" s="18"/>
      <c r="I7" s="18"/>
      <c r="J7" s="18"/>
      <c r="L7" s="14"/>
      <c r="M7" s="14"/>
    </row>
    <row r="8" spans="1:16" s="13" customFormat="1" ht="17.649999999999999" x14ac:dyDescent="0.5">
      <c r="A8" s="12"/>
      <c r="B8" s="12" t="s">
        <v>3</v>
      </c>
      <c r="C8" s="12"/>
      <c r="D8" s="12"/>
      <c r="E8" s="14"/>
      <c r="F8" s="14"/>
      <c r="G8" s="14"/>
      <c r="H8" s="14"/>
      <c r="I8" s="14"/>
      <c r="J8" s="14"/>
      <c r="K8" s="14"/>
      <c r="L8" s="14"/>
      <c r="M8" s="14"/>
      <c r="N8" s="12"/>
      <c r="O8" s="12"/>
      <c r="P8" s="12"/>
    </row>
    <row r="11" spans="1:16" ht="35.549999999999997" customHeight="1" x14ac:dyDescent="0.5">
      <c r="B11" s="22" t="s">
        <v>17</v>
      </c>
      <c r="C11" s="22"/>
    </row>
    <row r="13" spans="1:16" ht="31.05" customHeight="1" x14ac:dyDescent="0.5">
      <c r="B13" s="23" t="s">
        <v>36</v>
      </c>
      <c r="C13" s="24">
        <v>1960</v>
      </c>
    </row>
    <row r="14" spans="1:16" ht="16.149999999999999" x14ac:dyDescent="0.55000000000000004">
      <c r="B14" s="25"/>
      <c r="C14" s="25"/>
    </row>
    <row r="15" spans="1:16" ht="31.05" customHeight="1" x14ac:dyDescent="0.5">
      <c r="B15" s="23" t="s">
        <v>51</v>
      </c>
      <c r="C15" s="26" t="s">
        <v>50</v>
      </c>
    </row>
    <row r="16" spans="1:16" ht="16.149999999999999" x14ac:dyDescent="0.55000000000000004">
      <c r="B16" s="25"/>
      <c r="C16" s="25"/>
    </row>
    <row r="17" spans="2:4" ht="31.05" customHeight="1" x14ac:dyDescent="0.5">
      <c r="B17" s="27" t="s">
        <v>4</v>
      </c>
      <c r="C17" s="28" t="s">
        <v>33</v>
      </c>
      <c r="D17" s="29">
        <f ca="1">YEAR(TODAY())-C13</f>
        <v>63</v>
      </c>
    </row>
    <row r="18" spans="2:4" ht="16.149999999999999" x14ac:dyDescent="0.5">
      <c r="B18" s="30"/>
      <c r="C18" s="31"/>
    </row>
    <row r="19" spans="2:4" s="33" customFormat="1" ht="31.05" customHeight="1" x14ac:dyDescent="0.45">
      <c r="B19" s="23" t="s">
        <v>0</v>
      </c>
      <c r="C19" s="32">
        <v>500000</v>
      </c>
    </row>
    <row r="20" spans="2:4" ht="16.149999999999999" x14ac:dyDescent="0.55000000000000004">
      <c r="B20" s="25"/>
      <c r="C20" s="25"/>
    </row>
    <row r="21" spans="2:4" s="33" customFormat="1" ht="31.05" customHeight="1" x14ac:dyDescent="0.45">
      <c r="B21" s="27" t="s">
        <v>54</v>
      </c>
      <c r="C21" s="24">
        <v>150</v>
      </c>
    </row>
    <row r="22" spans="2:4" ht="16.149999999999999" x14ac:dyDescent="0.55000000000000004">
      <c r="B22" s="25"/>
      <c r="C22" s="25"/>
    </row>
    <row r="23" spans="2:4" s="33" customFormat="1" ht="31.05" customHeight="1" x14ac:dyDescent="0.45">
      <c r="B23" s="23" t="s">
        <v>37</v>
      </c>
      <c r="C23" s="32">
        <v>2500</v>
      </c>
    </row>
    <row r="24" spans="2:4" ht="16.149999999999999" x14ac:dyDescent="0.55000000000000004">
      <c r="B24" s="25"/>
    </row>
    <row r="26" spans="2:4" ht="35.549999999999997" customHeight="1" x14ac:dyDescent="0.5">
      <c r="B26" s="22" t="s">
        <v>7</v>
      </c>
      <c r="C26" s="22"/>
    </row>
    <row r="27" spans="2:4" ht="10.050000000000001" customHeight="1" x14ac:dyDescent="0.5">
      <c r="B27" s="34"/>
      <c r="C27" s="34"/>
    </row>
    <row r="28" spans="2:4" ht="31.05" customHeight="1" x14ac:dyDescent="0.5">
      <c r="B28" s="23" t="s">
        <v>41</v>
      </c>
      <c r="C28" s="35">
        <f>VLOOKUP(C17,'#3_Datenraum'!A2:B17,2,FALSE)</f>
        <v>4.4999999999999998E-2</v>
      </c>
    </row>
    <row r="29" spans="2:4" ht="16.149999999999999" x14ac:dyDescent="0.55000000000000004">
      <c r="B29" s="23"/>
      <c r="C29" s="25"/>
    </row>
    <row r="30" spans="2:4" ht="31.05" customHeight="1" x14ac:dyDescent="0.5">
      <c r="B30" s="23" t="s">
        <v>42</v>
      </c>
      <c r="C30" s="36">
        <v>1.4999999999999999E-2</v>
      </c>
    </row>
    <row r="31" spans="2:4" ht="16.149999999999999" x14ac:dyDescent="0.55000000000000004">
      <c r="B31" s="23"/>
      <c r="C31" s="25"/>
    </row>
    <row r="32" spans="2:4" ht="31.05" customHeight="1" x14ac:dyDescent="0.5">
      <c r="B32" s="23" t="s">
        <v>8</v>
      </c>
      <c r="C32" s="36">
        <v>0.05</v>
      </c>
    </row>
    <row r="33" spans="2:3" ht="16.149999999999999" x14ac:dyDescent="0.55000000000000004">
      <c r="B33" s="23"/>
      <c r="C33" s="25"/>
    </row>
    <row r="34" spans="2:3" ht="31.05" customHeight="1" x14ac:dyDescent="0.5">
      <c r="B34" s="23" t="s">
        <v>9</v>
      </c>
      <c r="C34" s="37">
        <f>(C28+C30+C32)*C19</f>
        <v>55000</v>
      </c>
    </row>
    <row r="35" spans="2:3" ht="16.149999999999999" x14ac:dyDescent="0.55000000000000004">
      <c r="B35" s="23"/>
      <c r="C35" s="25"/>
    </row>
    <row r="36" spans="2:3" ht="31.05" customHeight="1" x14ac:dyDescent="0.5">
      <c r="B36" s="23" t="s">
        <v>10</v>
      </c>
      <c r="C36" s="37">
        <f>C34+C19+C23</f>
        <v>557500</v>
      </c>
    </row>
    <row r="39" spans="2:3" ht="35.549999999999997" customHeight="1" x14ac:dyDescent="0.5">
      <c r="B39" s="22" t="s">
        <v>18</v>
      </c>
      <c r="C39" s="22"/>
    </row>
    <row r="40" spans="2:3" x14ac:dyDescent="0.5">
      <c r="B40" s="34"/>
      <c r="C40" s="34"/>
    </row>
    <row r="41" spans="2:3" ht="31.05" customHeight="1" x14ac:dyDescent="0.5">
      <c r="B41" s="23" t="s">
        <v>11</v>
      </c>
      <c r="C41" s="38">
        <v>1200</v>
      </c>
    </row>
    <row r="42" spans="2:3" ht="16.149999999999999" x14ac:dyDescent="0.55000000000000004">
      <c r="B42" s="23"/>
      <c r="C42" s="25"/>
    </row>
    <row r="43" spans="2:3" ht="31.05" customHeight="1" x14ac:dyDescent="0.5">
      <c r="B43" s="23" t="s">
        <v>38</v>
      </c>
      <c r="C43" s="39">
        <v>18900</v>
      </c>
    </row>
    <row r="44" spans="2:3" ht="16.149999999999999" x14ac:dyDescent="0.55000000000000004">
      <c r="B44" s="23"/>
      <c r="C44" s="25"/>
    </row>
    <row r="45" spans="2:3" ht="31.05" customHeight="1" x14ac:dyDescent="0.5">
      <c r="B45" s="23" t="s">
        <v>40</v>
      </c>
      <c r="C45" s="37">
        <f ca="1">VLOOKUP(D17,'#3_Datenraum'!A20:B546,2,FALSE)*C21</f>
        <v>1350</v>
      </c>
    </row>
    <row r="46" spans="2:3" ht="16.149999999999999" x14ac:dyDescent="0.55000000000000004">
      <c r="B46" s="23"/>
      <c r="C46" s="25"/>
    </row>
    <row r="47" spans="2:3" ht="31.05" customHeight="1" x14ac:dyDescent="0.5">
      <c r="B47" s="23" t="s">
        <v>39</v>
      </c>
      <c r="C47" s="37">
        <f ca="1">(C45/70)*30</f>
        <v>578.57142857142856</v>
      </c>
    </row>
    <row r="48" spans="2:3" ht="16.149999999999999" x14ac:dyDescent="0.55000000000000004">
      <c r="B48" s="23"/>
      <c r="C48" s="25"/>
    </row>
    <row r="49" spans="2:3" ht="31.05" customHeight="1" x14ac:dyDescent="0.5">
      <c r="B49" s="23" t="s">
        <v>12</v>
      </c>
      <c r="C49" s="37">
        <f>25*12</f>
        <v>300</v>
      </c>
    </row>
    <row r="50" spans="2:3" ht="16.149999999999999" x14ac:dyDescent="0.55000000000000004">
      <c r="B50" s="23"/>
      <c r="C50" s="25"/>
    </row>
    <row r="51" spans="2:3" ht="31.05" customHeight="1" x14ac:dyDescent="0.5">
      <c r="B51" s="23" t="s">
        <v>13</v>
      </c>
      <c r="C51" s="39">
        <f ca="1">C43-C45-C47-C49</f>
        <v>16671.428571428572</v>
      </c>
    </row>
    <row r="55" spans="2:3" x14ac:dyDescent="0.5">
      <c r="B55" s="40"/>
    </row>
    <row r="56" spans="2:3" x14ac:dyDescent="0.5">
      <c r="B56" s="40" t="s">
        <v>5</v>
      </c>
    </row>
  </sheetData>
  <mergeCells count="14">
    <mergeCell ref="B26:C26"/>
    <mergeCell ref="B39:C39"/>
    <mergeCell ref="M1:M3"/>
    <mergeCell ref="N1:N3"/>
    <mergeCell ref="O1:O3"/>
    <mergeCell ref="K1:L3"/>
    <mergeCell ref="H1:I3"/>
    <mergeCell ref="E1:E3"/>
    <mergeCell ref="G1:G3"/>
    <mergeCell ref="J1:J3"/>
    <mergeCell ref="F1:F3"/>
    <mergeCell ref="B11:C11"/>
    <mergeCell ref="H5:J7"/>
    <mergeCell ref="A1:D3"/>
  </mergeCells>
  <conditionalFormatting sqref="H5:J7">
    <cfRule type="containsText" dxfId="9" priority="1" operator="containsText" text="teuer">
      <formula>NOT(ISERROR(SEARCH("teuer",H5)))</formula>
    </cfRule>
    <cfRule type="containsText" dxfId="8" priority="2" operator="containsText" text="günstig">
      <formula>NOT(ISERROR(SEARCH("günstig",H5)))</formula>
    </cfRule>
    <cfRule type="containsText" dxfId="7" priority="3" operator="containsText" text="fair">
      <formula>NOT(ISERROR(SEARCH("fair",H5)))</formula>
    </cfRule>
    <cfRule type="containsText" dxfId="6" priority="4" operator="containsText" text="unterhalb">
      <formula>NOT(ISERROR(SEARCH("unterhalb",H5)))</formula>
    </cfRule>
    <cfRule type="containsText" dxfId="5" priority="5" operator="containsText" text="oberhalb">
      <formula>NOT(ISERROR(SEARCH("oberhalb",H5)))</formula>
    </cfRule>
  </conditionalFormatting>
  <dataValidations count="1">
    <dataValidation type="list" allowBlank="1" showInputMessage="1" showErrorMessage="1" sqref="C15" xr:uid="{5867FCF3-A72B-4073-8C41-8169116972F7}">
      <formula1>"Bestand,Neubau"</formula1>
    </dataValidation>
  </dataValidations>
  <hyperlinks>
    <hyperlink ref="E1:E3" location="'#2_Immobilienrendite'!A1" display="Renditeauswertung" xr:uid="{AFF70666-B7E0-4C9E-BF5C-6A2D5A2C3EF1}"/>
  </hyperlinks>
  <pageMargins left="0.7" right="0.7" top="0.78740157499999996" bottom="0.78740157499999996"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FBB6C34-373A-4E52-A5C0-1CD3066C4709}">
          <x14:formula1>
            <xm:f>'#3_Datenraum'!$A$2:$A$17</xm:f>
          </x14:formula1>
          <xm:sqref>C17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2FEF7-E8B0-4177-B880-8042252E7D57}">
  <sheetPr codeName="Tabelle2">
    <tabColor rgb="FFBEECEA"/>
  </sheetPr>
  <dimension ref="A1:R46"/>
  <sheetViews>
    <sheetView topLeftCell="A4" zoomScale="55" zoomScaleNormal="55" workbookViewId="0">
      <selection activeCell="G13" sqref="G13"/>
    </sheetView>
  </sheetViews>
  <sheetFormatPr baseColWidth="10" defaultColWidth="10.796875" defaultRowHeight="14.65" x14ac:dyDescent="0.5"/>
  <cols>
    <col min="1" max="1" width="8.19921875" style="21" customWidth="1"/>
    <col min="2" max="2" width="49.33203125" style="21" customWidth="1"/>
    <col min="3" max="3" width="3.19921875" style="21" customWidth="1"/>
    <col min="4" max="4" width="19.46484375" style="61" customWidth="1"/>
    <col min="5" max="5" width="3.19921875" style="61" customWidth="1"/>
    <col min="6" max="6" width="19.46484375" style="21" customWidth="1"/>
    <col min="7" max="7" width="85.796875" style="21" customWidth="1"/>
    <col min="8" max="8" width="15.796875" style="21" customWidth="1"/>
    <col min="9" max="9" width="7.796875" style="21" customWidth="1"/>
    <col min="10" max="10" width="10.796875" style="21" customWidth="1"/>
    <col min="11" max="11" width="5.53125" style="21" customWidth="1"/>
    <col min="12" max="12" width="28.46484375" style="21" customWidth="1"/>
    <col min="13" max="13" width="10.796875" style="21" customWidth="1"/>
    <col min="14" max="14" width="5.53125" style="21" customWidth="1"/>
    <col min="15" max="15" width="24.19921875" style="21" customWidth="1"/>
    <col min="16" max="16" width="10.53125" style="21" customWidth="1"/>
    <col min="17" max="17" width="19" style="21" customWidth="1"/>
    <col min="18" max="16384" width="10.796875" style="21"/>
  </cols>
  <sheetData>
    <row r="1" spans="1:18" s="11" customFormat="1" ht="14.25" customHeight="1" x14ac:dyDescent="0.45">
      <c r="A1" s="6" t="s">
        <v>2</v>
      </c>
      <c r="B1" s="6"/>
      <c r="C1" s="6"/>
      <c r="D1" s="6"/>
      <c r="E1" s="6"/>
      <c r="F1" s="6"/>
      <c r="G1" s="7" t="s">
        <v>19</v>
      </c>
      <c r="H1" s="8"/>
      <c r="I1" s="9"/>
      <c r="J1" s="10"/>
      <c r="K1" s="10"/>
      <c r="L1" s="9"/>
      <c r="M1" s="10"/>
      <c r="N1" s="10"/>
      <c r="O1" s="9"/>
      <c r="P1" s="10"/>
      <c r="Q1" s="9"/>
    </row>
    <row r="2" spans="1:18" s="11" customFormat="1" ht="14.25" customHeight="1" x14ac:dyDescent="0.45">
      <c r="A2" s="6"/>
      <c r="B2" s="6"/>
      <c r="C2" s="6"/>
      <c r="D2" s="6"/>
      <c r="E2" s="6"/>
      <c r="F2" s="6"/>
      <c r="G2" s="7"/>
      <c r="H2" s="8"/>
      <c r="I2" s="9"/>
      <c r="J2" s="10"/>
      <c r="K2" s="10"/>
      <c r="L2" s="9"/>
      <c r="M2" s="10"/>
      <c r="N2" s="10"/>
      <c r="O2" s="9"/>
      <c r="P2" s="10"/>
      <c r="Q2" s="9"/>
    </row>
    <row r="3" spans="1:18" s="11" customFormat="1" ht="14.25" customHeight="1" x14ac:dyDescent="0.45">
      <c r="A3" s="6"/>
      <c r="B3" s="6"/>
      <c r="C3" s="6"/>
      <c r="D3" s="6"/>
      <c r="E3" s="6"/>
      <c r="F3" s="6"/>
      <c r="G3" s="7"/>
      <c r="H3" s="8"/>
      <c r="I3" s="9"/>
      <c r="J3" s="10"/>
      <c r="K3" s="10"/>
      <c r="L3" s="9"/>
      <c r="M3" s="10"/>
      <c r="N3" s="10"/>
      <c r="O3" s="9"/>
      <c r="P3" s="10"/>
      <c r="Q3" s="9"/>
    </row>
    <row r="4" spans="1:18" s="13" customFormat="1" x14ac:dyDescent="0.5">
      <c r="A4" s="12"/>
      <c r="B4" s="12"/>
      <c r="C4" s="12"/>
      <c r="D4" s="41"/>
      <c r="E4" s="41"/>
      <c r="F4" s="12"/>
      <c r="G4" s="12"/>
      <c r="H4" s="12"/>
      <c r="I4" s="12"/>
      <c r="J4" s="12"/>
      <c r="K4" s="12"/>
      <c r="L4" s="12"/>
      <c r="M4" s="12"/>
      <c r="N4" s="12"/>
      <c r="O4" s="12"/>
      <c r="P4" s="12"/>
      <c r="Q4" s="12"/>
      <c r="R4" s="12"/>
    </row>
    <row r="5" spans="1:18" s="13" customFormat="1" ht="17.100000000000001" customHeight="1" x14ac:dyDescent="0.5">
      <c r="A5" s="12"/>
      <c r="B5" s="14" t="s">
        <v>47</v>
      </c>
      <c r="C5" s="14"/>
      <c r="D5" s="42">
        <f>'#1_Angaben zum Objekt'!C5</f>
        <v>3333.3333333333335</v>
      </c>
      <c r="E5" s="43"/>
      <c r="F5" s="14"/>
      <c r="G5" s="14" t="str">
        <f>"Medianpreis pro m² (2019) " &amp;'#1_Angaben zum Objekt'!C17&amp;" für "&amp;'#1_Angaben zum Objekt'!C15</f>
        <v>Medianpreis pro m² (2019) Hamburg für Neubau</v>
      </c>
      <c r="H5" s="44">
        <f>'#1_Angaben zum Objekt'!F5</f>
        <v>5375</v>
      </c>
      <c r="I5" s="17"/>
      <c r="J5" s="18" t="str">
        <f>IF('#1_Angaben zum Objekt'!C5&gt;1.15*'#1_Angaben zum Objekt'!F5,"Die Wohnung erscheint zu teuer.",IF('#1_Angaben zum Objekt'!C5&lt;0.85*'#1_Angaben zum Objekt'!F5,"Die Wohnung erscheint günstig.","Die Wohnung erscheint fair bepreist."))</f>
        <v>Die Wohnung erscheint günstig.</v>
      </c>
      <c r="K5" s="18"/>
      <c r="L5" s="18"/>
      <c r="M5" s="45"/>
      <c r="N5" s="45"/>
      <c r="O5" s="45"/>
      <c r="P5" s="12"/>
      <c r="Q5" s="12"/>
      <c r="R5" s="12"/>
    </row>
    <row r="6" spans="1:18" s="13" customFormat="1" ht="17.100000000000001" customHeight="1" x14ac:dyDescent="0.5">
      <c r="A6" s="12"/>
      <c r="B6" s="14"/>
      <c r="C6" s="14"/>
      <c r="D6" s="46"/>
      <c r="E6" s="46"/>
      <c r="F6" s="14"/>
      <c r="G6" s="14"/>
      <c r="H6" s="14"/>
      <c r="I6" s="14"/>
      <c r="J6" s="18"/>
      <c r="K6" s="18"/>
      <c r="L6" s="18"/>
      <c r="M6" s="45"/>
      <c r="N6" s="45"/>
      <c r="O6" s="45"/>
      <c r="P6" s="12"/>
      <c r="Q6" s="12"/>
      <c r="R6" s="12"/>
    </row>
    <row r="7" spans="1:18" s="12" customFormat="1" ht="17.100000000000001" customHeight="1" x14ac:dyDescent="0.5">
      <c r="B7" s="14" t="s">
        <v>48</v>
      </c>
      <c r="C7" s="14"/>
      <c r="D7" s="42">
        <f>'#1_Angaben zum Objekt'!C7</f>
        <v>3716.6666666666665</v>
      </c>
      <c r="E7" s="43"/>
      <c r="F7" s="14"/>
      <c r="G7" s="14" t="str">
        <f>"Medianpreis Vergleich (2009-2019) " &amp;'#1_Angaben zum Objekt'!C17&amp;" für "&amp;'#1_Angaben zum Objekt'!C15</f>
        <v>Medianpreis Vergleich (2009-2019) Hamburg für Neubau</v>
      </c>
      <c r="H7" s="20">
        <f>'#1_Angaben zum Objekt'!F7</f>
        <v>0.6915</v>
      </c>
      <c r="I7" s="14"/>
      <c r="J7" s="18"/>
      <c r="K7" s="18"/>
      <c r="L7" s="18"/>
      <c r="M7" s="45"/>
      <c r="N7" s="45"/>
      <c r="O7" s="45"/>
    </row>
    <row r="8" spans="1:18" s="13" customFormat="1" ht="17.649999999999999" x14ac:dyDescent="0.5">
      <c r="A8" s="12"/>
      <c r="B8" s="12" t="s">
        <v>3</v>
      </c>
      <c r="C8" s="12"/>
      <c r="D8" s="41"/>
      <c r="E8" s="41"/>
      <c r="F8" s="12"/>
      <c r="G8" s="14"/>
      <c r="H8" s="14"/>
      <c r="I8" s="14"/>
      <c r="J8" s="14"/>
      <c r="K8" s="14"/>
      <c r="L8" s="14"/>
      <c r="M8" s="14"/>
      <c r="N8" s="14"/>
      <c r="O8" s="14"/>
      <c r="P8" s="12"/>
      <c r="Q8" s="12"/>
      <c r="R8" s="12"/>
    </row>
    <row r="11" spans="1:18" ht="35.549999999999997" customHeight="1" x14ac:dyDescent="0.5">
      <c r="B11" s="47" t="s">
        <v>14</v>
      </c>
      <c r="C11" s="48"/>
      <c r="D11" s="49" t="s">
        <v>16</v>
      </c>
      <c r="E11" s="50"/>
      <c r="F11" s="47" t="s">
        <v>15</v>
      </c>
    </row>
    <row r="13" spans="1:18" ht="31.05" customHeight="1" x14ac:dyDescent="0.5">
      <c r="B13" s="23" t="s">
        <v>43</v>
      </c>
      <c r="C13" s="23"/>
      <c r="D13" s="51">
        <f>('#1_Angaben zum Objekt'!C41*12)/'#1_Angaben zum Objekt'!C19</f>
        <v>2.8799999999999999E-2</v>
      </c>
      <c r="E13" s="52"/>
      <c r="F13" s="53">
        <f>'#1_Angaben zum Objekt'!C19/('#1_Angaben zum Objekt'!C41*12)</f>
        <v>34.722222222222221</v>
      </c>
      <c r="G13" s="54"/>
    </row>
    <row r="14" spans="1:18" ht="15.6" customHeight="1" x14ac:dyDescent="0.55000000000000004">
      <c r="B14" s="25"/>
      <c r="C14" s="25"/>
      <c r="D14" s="55"/>
      <c r="E14" s="56"/>
      <c r="F14" s="57"/>
    </row>
    <row r="15" spans="1:18" ht="31.05" customHeight="1" x14ac:dyDescent="0.5">
      <c r="B15" s="23" t="s">
        <v>44</v>
      </c>
      <c r="C15" s="23"/>
      <c r="D15" s="51">
        <f>('#1_Angaben zum Objekt'!C41*12)/('#1_Angaben zum Objekt'!C36)</f>
        <v>2.5829596412556055E-2</v>
      </c>
      <c r="E15" s="52"/>
      <c r="F15" s="53">
        <f>'#1_Angaben zum Objekt'!C36/('#1_Angaben zum Objekt'!C41*12)</f>
        <v>38.715277777777779</v>
      </c>
    </row>
    <row r="16" spans="1:18" ht="15.6" customHeight="1" x14ac:dyDescent="0.55000000000000004">
      <c r="B16" s="25"/>
      <c r="C16" s="25"/>
      <c r="D16" s="55"/>
      <c r="E16" s="56"/>
      <c r="F16" s="57"/>
    </row>
    <row r="17" spans="2:6" ht="31.05" customHeight="1" x14ac:dyDescent="0.5">
      <c r="B17" s="23" t="s">
        <v>45</v>
      </c>
      <c r="C17" s="58"/>
      <c r="D17" s="51">
        <f>('#1_Angaben zum Objekt'!C41*12)/('#1_Angaben zum Objekt'!C36+'#1_Angaben zum Objekt'!C23)</f>
        <v>2.5714285714285714E-2</v>
      </c>
      <c r="E17" s="52"/>
      <c r="F17" s="53">
        <f>('#1_Angaben zum Objekt'!C36+'#1_Angaben zum Objekt'!C23)/('#1_Angaben zum Objekt'!C41*12)</f>
        <v>38.888888888888886</v>
      </c>
    </row>
    <row r="18" spans="2:6" s="33" customFormat="1" ht="15.6" customHeight="1" x14ac:dyDescent="0.55000000000000004">
      <c r="B18" s="25"/>
      <c r="C18" s="25"/>
      <c r="D18" s="55"/>
      <c r="E18" s="56"/>
      <c r="F18" s="57"/>
    </row>
    <row r="19" spans="2:6" ht="31.05" customHeight="1" x14ac:dyDescent="0.5">
      <c r="B19" s="23" t="s">
        <v>46</v>
      </c>
      <c r="C19" s="23"/>
      <c r="D19" s="51">
        <f ca="1">'#1_Angaben zum Objekt'!C51/('#1_Angaben zum Objekt'!C36+'#1_Angaben zum Objekt'!C23)</f>
        <v>2.9770408163265309E-2</v>
      </c>
      <c r="E19" s="52"/>
      <c r="F19" s="53">
        <f ca="1">('#1_Angaben zum Objekt'!C36+'#1_Angaben zum Objekt'!C23)/'#1_Angaben zum Objekt'!C51</f>
        <v>33.590402742073692</v>
      </c>
    </row>
    <row r="20" spans="2:6" s="33" customFormat="1" ht="15.6" customHeight="1" x14ac:dyDescent="0.55000000000000004">
      <c r="B20" s="25"/>
      <c r="C20" s="25"/>
      <c r="D20" s="55"/>
      <c r="E20" s="56"/>
      <c r="F20" s="57"/>
    </row>
    <row r="21" spans="2:6" s="33" customFormat="1" ht="23.1" customHeight="1" x14ac:dyDescent="0.45">
      <c r="B21" s="59"/>
      <c r="C21" s="59"/>
      <c r="D21" s="60"/>
      <c r="E21" s="60"/>
    </row>
    <row r="23" spans="2:6" ht="23.1" customHeight="1" x14ac:dyDescent="0.5"/>
    <row r="25" spans="2:6" ht="23.1" customHeight="1" x14ac:dyDescent="0.5"/>
    <row r="26" spans="2:6" x14ac:dyDescent="0.5">
      <c r="B26" s="40"/>
      <c r="C26" s="40"/>
    </row>
    <row r="27" spans="2:6" x14ac:dyDescent="0.5">
      <c r="C27" s="40"/>
    </row>
    <row r="46" spans="2:2" x14ac:dyDescent="0.5">
      <c r="B46" s="40" t="s">
        <v>5</v>
      </c>
    </row>
  </sheetData>
  <mergeCells count="11">
    <mergeCell ref="G1:G3"/>
    <mergeCell ref="H1:H3"/>
    <mergeCell ref="I1:I3"/>
    <mergeCell ref="J1:K3"/>
    <mergeCell ref="A1:F3"/>
    <mergeCell ref="J5:L7"/>
    <mergeCell ref="M1:N3"/>
    <mergeCell ref="O1:O3"/>
    <mergeCell ref="P1:P3"/>
    <mergeCell ref="Q1:Q3"/>
    <mergeCell ref="L1:L3"/>
  </mergeCells>
  <conditionalFormatting sqref="J5:L7">
    <cfRule type="containsText" dxfId="4" priority="1" operator="containsText" text="teuer">
      <formula>NOT(ISERROR(SEARCH("teuer",J5)))</formula>
    </cfRule>
    <cfRule type="containsText" dxfId="3" priority="2" operator="containsText" text="günstig">
      <formula>NOT(ISERROR(SEARCH("günstig",J5)))</formula>
    </cfRule>
    <cfRule type="containsText" dxfId="2" priority="3" operator="containsText" text="fair">
      <formula>NOT(ISERROR(SEARCH("fair",J5)))</formula>
    </cfRule>
    <cfRule type="containsText" dxfId="1" priority="4" operator="containsText" text="unterhalb">
      <formula>NOT(ISERROR(SEARCH("unterhalb",J5)))</formula>
    </cfRule>
    <cfRule type="containsText" dxfId="0" priority="5" operator="containsText" text="oberhalb">
      <formula>NOT(ISERROR(SEARCH("oberhalb",J5)))</formula>
    </cfRule>
  </conditionalFormatting>
  <hyperlinks>
    <hyperlink ref="G1:G3" location="'#1_Angaben zum Objekt'!A1" display="Eingabemaske" xr:uid="{B8835F09-2DF8-43B8-A9BD-542D0C95AAC0}"/>
  </hyperlinks>
  <pageMargins left="0.7" right="0.7" top="0.78740157499999996" bottom="0.78740157499999996"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2F459-3BCA-427D-9853-0023C2197381}">
  <sheetPr codeName="Tabelle3"/>
  <dimension ref="A1:K546"/>
  <sheetViews>
    <sheetView zoomScaleNormal="100" workbookViewId="0">
      <selection activeCell="B5" sqref="B5"/>
    </sheetView>
  </sheetViews>
  <sheetFormatPr baseColWidth="10" defaultRowHeight="14.25" x14ac:dyDescent="0.45"/>
  <cols>
    <col min="1" max="1" width="23.796875" customWidth="1"/>
  </cols>
  <sheetData>
    <row r="1" spans="1:11" x14ac:dyDescent="0.45">
      <c r="A1" s="1" t="s">
        <v>1</v>
      </c>
      <c r="B1" s="1" t="s">
        <v>35</v>
      </c>
      <c r="C1" t="s">
        <v>49</v>
      </c>
      <c r="D1" t="s">
        <v>50</v>
      </c>
      <c r="E1" s="1" t="s">
        <v>49</v>
      </c>
      <c r="F1" s="1" t="s">
        <v>50</v>
      </c>
    </row>
    <row r="2" spans="1:11" x14ac:dyDescent="0.45">
      <c r="A2" t="s">
        <v>21</v>
      </c>
      <c r="B2" s="2">
        <v>0.05</v>
      </c>
      <c r="C2" s="3">
        <v>3035</v>
      </c>
      <c r="D2" s="3">
        <v>4412</v>
      </c>
      <c r="E2" s="4">
        <v>0.95189999999999997</v>
      </c>
      <c r="F2" s="4">
        <v>0.84309999999999996</v>
      </c>
      <c r="H2" s="5" t="s">
        <v>52</v>
      </c>
      <c r="I2" s="5"/>
      <c r="J2" s="5"/>
      <c r="K2" s="5"/>
    </row>
    <row r="3" spans="1:11" x14ac:dyDescent="0.45">
      <c r="A3" t="s">
        <v>20</v>
      </c>
      <c r="B3" s="2">
        <v>3.5000000000000003E-2</v>
      </c>
      <c r="C3" s="3">
        <v>3930</v>
      </c>
      <c r="D3" s="3">
        <v>5501</v>
      </c>
      <c r="E3" s="4">
        <v>1.3752</v>
      </c>
      <c r="F3" s="4">
        <v>1.2369000000000001</v>
      </c>
      <c r="H3" s="5"/>
      <c r="I3" s="5"/>
      <c r="J3" s="5"/>
      <c r="K3" s="5"/>
    </row>
    <row r="4" spans="1:11" x14ac:dyDescent="0.45">
      <c r="A4" t="s">
        <v>32</v>
      </c>
      <c r="B4" s="2">
        <v>0.06</v>
      </c>
      <c r="C4" s="3">
        <v>3711</v>
      </c>
      <c r="D4" s="3">
        <v>5629</v>
      </c>
      <c r="E4" s="4">
        <v>1.3288</v>
      </c>
      <c r="F4" s="4">
        <v>1.2639</v>
      </c>
      <c r="H4" s="5"/>
      <c r="I4" s="5"/>
      <c r="J4" s="5"/>
      <c r="K4" s="5"/>
    </row>
    <row r="5" spans="1:11" x14ac:dyDescent="0.45">
      <c r="A5" t="s">
        <v>6</v>
      </c>
      <c r="B5" s="2">
        <v>6.5000000000000002E-2</v>
      </c>
      <c r="C5" s="3">
        <v>2406</v>
      </c>
      <c r="D5" s="3">
        <v>3632</v>
      </c>
      <c r="E5" s="4">
        <v>0.82589999999999997</v>
      </c>
      <c r="F5" s="4">
        <v>1.2383999999999999</v>
      </c>
      <c r="H5" s="5"/>
      <c r="I5" s="5"/>
      <c r="J5" s="5"/>
      <c r="K5" s="5"/>
    </row>
    <row r="6" spans="1:11" x14ac:dyDescent="0.45">
      <c r="A6" t="s">
        <v>31</v>
      </c>
      <c r="B6" s="2">
        <v>0.05</v>
      </c>
      <c r="C6" s="3">
        <v>1918</v>
      </c>
      <c r="D6" s="3">
        <v>4167</v>
      </c>
      <c r="E6" s="4">
        <v>0.86829999999999996</v>
      </c>
      <c r="F6" s="4">
        <v>0.67210000000000003</v>
      </c>
      <c r="H6" s="5"/>
      <c r="I6" s="5"/>
      <c r="J6" s="5"/>
      <c r="K6" s="5"/>
    </row>
    <row r="7" spans="1:11" x14ac:dyDescent="0.45">
      <c r="A7" t="s">
        <v>33</v>
      </c>
      <c r="B7" s="2">
        <v>4.4999999999999998E-2</v>
      </c>
      <c r="C7" s="3">
        <v>4076</v>
      </c>
      <c r="D7" s="3">
        <v>5375</v>
      </c>
      <c r="E7" s="4">
        <v>1.1251</v>
      </c>
      <c r="F7" s="4">
        <v>0.6915</v>
      </c>
    </row>
    <row r="8" spans="1:11" x14ac:dyDescent="0.45">
      <c r="A8" t="s">
        <v>22</v>
      </c>
      <c r="B8" s="2">
        <v>0.06</v>
      </c>
      <c r="C8" s="3">
        <v>2754</v>
      </c>
      <c r="D8" s="3">
        <v>4283</v>
      </c>
      <c r="E8" s="4">
        <v>0.80759999999999998</v>
      </c>
      <c r="F8" s="4">
        <v>0.66359999999999997</v>
      </c>
    </row>
    <row r="9" spans="1:11" x14ac:dyDescent="0.45">
      <c r="A9" t="s">
        <v>29</v>
      </c>
      <c r="B9" s="2">
        <v>0.06</v>
      </c>
      <c r="C9" s="3">
        <v>1864</v>
      </c>
      <c r="D9" s="3">
        <v>3283</v>
      </c>
      <c r="E9" s="4">
        <v>0.43419999999999997</v>
      </c>
      <c r="F9" s="4">
        <v>1.1031</v>
      </c>
    </row>
    <row r="10" spans="1:11" x14ac:dyDescent="0.45">
      <c r="A10" t="s">
        <v>34</v>
      </c>
      <c r="B10" s="2">
        <v>0.05</v>
      </c>
      <c r="C10" s="3">
        <v>2157</v>
      </c>
      <c r="D10" s="3">
        <v>3308</v>
      </c>
      <c r="E10" s="4">
        <v>0.87329999999999997</v>
      </c>
      <c r="F10" s="4">
        <v>0.94899999999999995</v>
      </c>
    </row>
    <row r="11" spans="1:11" x14ac:dyDescent="0.45">
      <c r="A11" t="s">
        <v>27</v>
      </c>
      <c r="B11" s="2">
        <v>6.5000000000000002E-2</v>
      </c>
      <c r="C11" s="3">
        <v>1904</v>
      </c>
      <c r="D11" s="3">
        <v>3613</v>
      </c>
      <c r="E11" s="4">
        <v>0.4224</v>
      </c>
      <c r="F11" s="4">
        <v>0.75319999999999998</v>
      </c>
    </row>
    <row r="12" spans="1:11" x14ac:dyDescent="0.45">
      <c r="A12" t="s">
        <v>26</v>
      </c>
      <c r="B12" s="2">
        <v>0.05</v>
      </c>
      <c r="C12" s="3">
        <v>2344</v>
      </c>
      <c r="D12" s="3">
        <v>3804</v>
      </c>
      <c r="E12" s="4">
        <v>0.6885</v>
      </c>
      <c r="F12" s="4">
        <v>0.78859999999999997</v>
      </c>
    </row>
    <row r="13" spans="1:11" x14ac:dyDescent="0.45">
      <c r="A13" t="s">
        <v>25</v>
      </c>
      <c r="B13" s="2">
        <v>6.5000000000000002E-2</v>
      </c>
      <c r="C13" s="3">
        <v>1619</v>
      </c>
      <c r="D13" s="3">
        <v>2621</v>
      </c>
      <c r="E13" s="4">
        <v>0.71109999999999995</v>
      </c>
      <c r="F13" s="4">
        <v>1.0699999999999999E-2</v>
      </c>
    </row>
    <row r="14" spans="1:11" x14ac:dyDescent="0.45">
      <c r="A14" t="s">
        <v>23</v>
      </c>
      <c r="B14" s="2">
        <v>3.5000000000000003E-2</v>
      </c>
      <c r="C14" s="3">
        <v>2000</v>
      </c>
      <c r="D14" s="3">
        <v>3863</v>
      </c>
      <c r="E14" s="4">
        <v>0.52</v>
      </c>
      <c r="F14" s="4">
        <v>0.88400000000000001</v>
      </c>
    </row>
    <row r="15" spans="1:11" x14ac:dyDescent="0.45">
      <c r="A15" t="s">
        <v>24</v>
      </c>
      <c r="B15" s="2">
        <v>0.05</v>
      </c>
      <c r="C15" s="3">
        <v>1526</v>
      </c>
      <c r="D15" s="3">
        <v>3311</v>
      </c>
      <c r="E15" s="4">
        <v>0.48630000000000001</v>
      </c>
      <c r="F15" s="4">
        <v>0.86799999999999999</v>
      </c>
    </row>
    <row r="16" spans="1:11" x14ac:dyDescent="0.45">
      <c r="A16" t="s">
        <v>30</v>
      </c>
      <c r="B16" s="2">
        <v>6.5000000000000002E-2</v>
      </c>
      <c r="C16" s="3">
        <v>2315</v>
      </c>
      <c r="D16" s="3">
        <v>3776</v>
      </c>
      <c r="E16" s="4">
        <v>0.83360000000000001</v>
      </c>
      <c r="F16" s="4">
        <v>0.79790000000000005</v>
      </c>
    </row>
    <row r="17" spans="1:6" x14ac:dyDescent="0.45">
      <c r="A17" t="s">
        <v>28</v>
      </c>
      <c r="B17" s="2">
        <v>6.5000000000000002E-2</v>
      </c>
      <c r="C17" s="3">
        <v>1796</v>
      </c>
      <c r="D17" s="3">
        <v>3679</v>
      </c>
      <c r="E17" s="4">
        <v>0.32829999999999998</v>
      </c>
      <c r="F17" s="4">
        <v>1.2917000000000001</v>
      </c>
    </row>
    <row r="20" spans="1:6" x14ac:dyDescent="0.45">
      <c r="A20">
        <v>1</v>
      </c>
      <c r="B20" s="3">
        <v>3</v>
      </c>
    </row>
    <row r="21" spans="1:6" x14ac:dyDescent="0.45">
      <c r="A21">
        <v>2</v>
      </c>
      <c r="B21" s="3">
        <v>3</v>
      </c>
    </row>
    <row r="22" spans="1:6" x14ac:dyDescent="0.45">
      <c r="A22">
        <v>3</v>
      </c>
      <c r="B22" s="3">
        <v>3</v>
      </c>
    </row>
    <row r="23" spans="1:6" x14ac:dyDescent="0.45">
      <c r="A23">
        <v>4</v>
      </c>
      <c r="B23" s="3">
        <v>3</v>
      </c>
    </row>
    <row r="24" spans="1:6" x14ac:dyDescent="0.45">
      <c r="A24">
        <v>5</v>
      </c>
      <c r="B24" s="3">
        <v>3</v>
      </c>
    </row>
    <row r="25" spans="1:6" x14ac:dyDescent="0.45">
      <c r="A25">
        <v>6</v>
      </c>
      <c r="B25" s="3">
        <v>6</v>
      </c>
    </row>
    <row r="26" spans="1:6" x14ac:dyDescent="0.45">
      <c r="A26">
        <v>7</v>
      </c>
      <c r="B26" s="3">
        <v>6</v>
      </c>
    </row>
    <row r="27" spans="1:6" x14ac:dyDescent="0.45">
      <c r="A27">
        <v>8</v>
      </c>
      <c r="B27" s="3">
        <v>6</v>
      </c>
    </row>
    <row r="28" spans="1:6" x14ac:dyDescent="0.45">
      <c r="A28">
        <v>9</v>
      </c>
      <c r="B28" s="3">
        <v>6</v>
      </c>
    </row>
    <row r="29" spans="1:6" x14ac:dyDescent="0.45">
      <c r="A29">
        <v>10</v>
      </c>
      <c r="B29" s="3">
        <v>6</v>
      </c>
    </row>
    <row r="30" spans="1:6" x14ac:dyDescent="0.45">
      <c r="A30">
        <v>11</v>
      </c>
      <c r="B30" s="3">
        <v>7.5</v>
      </c>
    </row>
    <row r="31" spans="1:6" x14ac:dyDescent="0.45">
      <c r="A31">
        <v>12</v>
      </c>
      <c r="B31" s="3">
        <v>7.5</v>
      </c>
    </row>
    <row r="32" spans="1:6" x14ac:dyDescent="0.45">
      <c r="A32">
        <v>13</v>
      </c>
      <c r="B32" s="3">
        <v>7.5</v>
      </c>
    </row>
    <row r="33" spans="1:2" x14ac:dyDescent="0.45">
      <c r="A33">
        <v>14</v>
      </c>
      <c r="B33" s="3">
        <v>7.5</v>
      </c>
    </row>
    <row r="34" spans="1:2" x14ac:dyDescent="0.45">
      <c r="A34">
        <v>15</v>
      </c>
      <c r="B34" s="3">
        <v>7.5</v>
      </c>
    </row>
    <row r="35" spans="1:2" x14ac:dyDescent="0.45">
      <c r="A35">
        <v>16</v>
      </c>
      <c r="B35" s="3">
        <v>9</v>
      </c>
    </row>
    <row r="36" spans="1:2" x14ac:dyDescent="0.45">
      <c r="A36">
        <v>17</v>
      </c>
      <c r="B36" s="3">
        <v>9</v>
      </c>
    </row>
    <row r="37" spans="1:2" x14ac:dyDescent="0.45">
      <c r="A37">
        <v>18</v>
      </c>
      <c r="B37" s="3">
        <v>9</v>
      </c>
    </row>
    <row r="38" spans="1:2" x14ac:dyDescent="0.45">
      <c r="A38">
        <v>19</v>
      </c>
      <c r="B38" s="3">
        <v>9</v>
      </c>
    </row>
    <row r="39" spans="1:2" x14ac:dyDescent="0.45">
      <c r="A39">
        <v>20</v>
      </c>
      <c r="B39" s="3">
        <v>9</v>
      </c>
    </row>
    <row r="40" spans="1:2" x14ac:dyDescent="0.45">
      <c r="A40">
        <v>21</v>
      </c>
      <c r="B40" s="3">
        <v>9</v>
      </c>
    </row>
    <row r="41" spans="1:2" x14ac:dyDescent="0.45">
      <c r="A41">
        <v>22</v>
      </c>
      <c r="B41" s="3">
        <v>9</v>
      </c>
    </row>
    <row r="42" spans="1:2" x14ac:dyDescent="0.45">
      <c r="A42">
        <v>23</v>
      </c>
      <c r="B42" s="3">
        <v>9</v>
      </c>
    </row>
    <row r="43" spans="1:2" x14ac:dyDescent="0.45">
      <c r="A43">
        <v>24</v>
      </c>
      <c r="B43" s="3">
        <v>9</v>
      </c>
    </row>
    <row r="44" spans="1:2" x14ac:dyDescent="0.45">
      <c r="A44">
        <v>25</v>
      </c>
      <c r="B44" s="3">
        <v>9</v>
      </c>
    </row>
    <row r="45" spans="1:2" x14ac:dyDescent="0.45">
      <c r="A45">
        <v>26</v>
      </c>
      <c r="B45" s="3">
        <v>9</v>
      </c>
    </row>
    <row r="46" spans="1:2" x14ac:dyDescent="0.45">
      <c r="A46">
        <v>27</v>
      </c>
      <c r="B46" s="3">
        <v>9</v>
      </c>
    </row>
    <row r="47" spans="1:2" x14ac:dyDescent="0.45">
      <c r="A47">
        <v>28</v>
      </c>
      <c r="B47" s="3">
        <v>9</v>
      </c>
    </row>
    <row r="48" spans="1:2" x14ac:dyDescent="0.45">
      <c r="A48">
        <v>29</v>
      </c>
      <c r="B48" s="3">
        <v>9</v>
      </c>
    </row>
    <row r="49" spans="1:2" x14ac:dyDescent="0.45">
      <c r="A49">
        <v>30</v>
      </c>
      <c r="B49" s="3">
        <v>9</v>
      </c>
    </row>
    <row r="50" spans="1:2" x14ac:dyDescent="0.45">
      <c r="A50">
        <v>31</v>
      </c>
      <c r="B50" s="3">
        <v>9</v>
      </c>
    </row>
    <row r="51" spans="1:2" x14ac:dyDescent="0.45">
      <c r="A51">
        <v>32</v>
      </c>
      <c r="B51" s="3">
        <v>9</v>
      </c>
    </row>
    <row r="52" spans="1:2" x14ac:dyDescent="0.45">
      <c r="A52">
        <v>33</v>
      </c>
      <c r="B52" s="3">
        <v>9</v>
      </c>
    </row>
    <row r="53" spans="1:2" x14ac:dyDescent="0.45">
      <c r="A53">
        <v>34</v>
      </c>
      <c r="B53" s="3">
        <v>9</v>
      </c>
    </row>
    <row r="54" spans="1:2" x14ac:dyDescent="0.45">
      <c r="A54">
        <v>35</v>
      </c>
      <c r="B54" s="3">
        <v>9</v>
      </c>
    </row>
    <row r="55" spans="1:2" x14ac:dyDescent="0.45">
      <c r="A55">
        <v>36</v>
      </c>
      <c r="B55" s="3">
        <v>9</v>
      </c>
    </row>
    <row r="56" spans="1:2" x14ac:dyDescent="0.45">
      <c r="A56">
        <v>37</v>
      </c>
      <c r="B56" s="3">
        <v>9</v>
      </c>
    </row>
    <row r="57" spans="1:2" x14ac:dyDescent="0.45">
      <c r="A57">
        <v>38</v>
      </c>
      <c r="B57" s="3">
        <v>9</v>
      </c>
    </row>
    <row r="58" spans="1:2" x14ac:dyDescent="0.45">
      <c r="A58">
        <v>39</v>
      </c>
      <c r="B58" s="3">
        <v>9</v>
      </c>
    </row>
    <row r="59" spans="1:2" x14ac:dyDescent="0.45">
      <c r="A59">
        <v>40</v>
      </c>
      <c r="B59" s="3">
        <v>9</v>
      </c>
    </row>
    <row r="60" spans="1:2" x14ac:dyDescent="0.45">
      <c r="A60">
        <v>41</v>
      </c>
      <c r="B60" s="3">
        <v>9</v>
      </c>
    </row>
    <row r="61" spans="1:2" x14ac:dyDescent="0.45">
      <c r="A61">
        <v>42</v>
      </c>
      <c r="B61" s="3">
        <v>9</v>
      </c>
    </row>
    <row r="62" spans="1:2" x14ac:dyDescent="0.45">
      <c r="A62">
        <v>43</v>
      </c>
      <c r="B62" s="3">
        <v>9</v>
      </c>
    </row>
    <row r="63" spans="1:2" x14ac:dyDescent="0.45">
      <c r="A63">
        <v>44</v>
      </c>
      <c r="B63" s="3">
        <v>9</v>
      </c>
    </row>
    <row r="64" spans="1:2" x14ac:dyDescent="0.45">
      <c r="A64">
        <v>45</v>
      </c>
      <c r="B64" s="3">
        <v>9</v>
      </c>
    </row>
    <row r="65" spans="1:2" x14ac:dyDescent="0.45">
      <c r="A65">
        <v>46</v>
      </c>
      <c r="B65" s="3">
        <v>9</v>
      </c>
    </row>
    <row r="66" spans="1:2" x14ac:dyDescent="0.45">
      <c r="A66">
        <v>47</v>
      </c>
      <c r="B66" s="3">
        <v>9</v>
      </c>
    </row>
    <row r="67" spans="1:2" x14ac:dyDescent="0.45">
      <c r="A67">
        <v>48</v>
      </c>
      <c r="B67" s="3">
        <v>9</v>
      </c>
    </row>
    <row r="68" spans="1:2" x14ac:dyDescent="0.45">
      <c r="A68">
        <v>49</v>
      </c>
      <c r="B68" s="3">
        <v>9</v>
      </c>
    </row>
    <row r="69" spans="1:2" x14ac:dyDescent="0.45">
      <c r="A69">
        <v>50</v>
      </c>
      <c r="B69" s="3">
        <v>9</v>
      </c>
    </row>
    <row r="70" spans="1:2" x14ac:dyDescent="0.45">
      <c r="A70">
        <v>51</v>
      </c>
      <c r="B70" s="3">
        <v>9</v>
      </c>
    </row>
    <row r="71" spans="1:2" x14ac:dyDescent="0.45">
      <c r="A71">
        <v>52</v>
      </c>
      <c r="B71" s="3">
        <v>9</v>
      </c>
    </row>
    <row r="72" spans="1:2" x14ac:dyDescent="0.45">
      <c r="A72">
        <v>53</v>
      </c>
      <c r="B72" s="3">
        <v>9</v>
      </c>
    </row>
    <row r="73" spans="1:2" x14ac:dyDescent="0.45">
      <c r="A73">
        <v>54</v>
      </c>
      <c r="B73" s="3">
        <v>9</v>
      </c>
    </row>
    <row r="74" spans="1:2" x14ac:dyDescent="0.45">
      <c r="A74">
        <v>55</v>
      </c>
      <c r="B74" s="3">
        <v>9</v>
      </c>
    </row>
    <row r="75" spans="1:2" x14ac:dyDescent="0.45">
      <c r="A75">
        <v>56</v>
      </c>
      <c r="B75" s="3">
        <v>9</v>
      </c>
    </row>
    <row r="76" spans="1:2" x14ac:dyDescent="0.45">
      <c r="A76">
        <v>57</v>
      </c>
      <c r="B76" s="3">
        <v>9</v>
      </c>
    </row>
    <row r="77" spans="1:2" x14ac:dyDescent="0.45">
      <c r="A77">
        <v>58</v>
      </c>
      <c r="B77" s="3">
        <v>9</v>
      </c>
    </row>
    <row r="78" spans="1:2" x14ac:dyDescent="0.45">
      <c r="A78">
        <v>59</v>
      </c>
      <c r="B78" s="3">
        <v>9</v>
      </c>
    </row>
    <row r="79" spans="1:2" x14ac:dyDescent="0.45">
      <c r="A79">
        <v>60</v>
      </c>
      <c r="B79" s="3">
        <v>9</v>
      </c>
    </row>
    <row r="80" spans="1:2" x14ac:dyDescent="0.45">
      <c r="A80">
        <v>61</v>
      </c>
      <c r="B80" s="3">
        <v>9</v>
      </c>
    </row>
    <row r="81" spans="1:2" x14ac:dyDescent="0.45">
      <c r="A81">
        <v>62</v>
      </c>
      <c r="B81" s="3">
        <v>9</v>
      </c>
    </row>
    <row r="82" spans="1:2" x14ac:dyDescent="0.45">
      <c r="A82">
        <v>63</v>
      </c>
      <c r="B82" s="3">
        <v>9</v>
      </c>
    </row>
    <row r="83" spans="1:2" x14ac:dyDescent="0.45">
      <c r="A83">
        <v>64</v>
      </c>
      <c r="B83" s="3">
        <v>9</v>
      </c>
    </row>
    <row r="84" spans="1:2" x14ac:dyDescent="0.45">
      <c r="A84">
        <v>65</v>
      </c>
      <c r="B84" s="3">
        <v>9</v>
      </c>
    </row>
    <row r="85" spans="1:2" x14ac:dyDescent="0.45">
      <c r="A85">
        <v>66</v>
      </c>
      <c r="B85" s="3">
        <v>9</v>
      </c>
    </row>
    <row r="86" spans="1:2" x14ac:dyDescent="0.45">
      <c r="A86">
        <v>67</v>
      </c>
      <c r="B86" s="3">
        <v>9</v>
      </c>
    </row>
    <row r="87" spans="1:2" x14ac:dyDescent="0.45">
      <c r="A87">
        <v>68</v>
      </c>
      <c r="B87" s="3">
        <v>9</v>
      </c>
    </row>
    <row r="88" spans="1:2" x14ac:dyDescent="0.45">
      <c r="A88">
        <v>69</v>
      </c>
      <c r="B88" s="3">
        <v>9</v>
      </c>
    </row>
    <row r="89" spans="1:2" x14ac:dyDescent="0.45">
      <c r="A89">
        <v>70</v>
      </c>
      <c r="B89" s="3">
        <v>9</v>
      </c>
    </row>
    <row r="90" spans="1:2" x14ac:dyDescent="0.45">
      <c r="A90">
        <v>71</v>
      </c>
      <c r="B90" s="3">
        <v>9</v>
      </c>
    </row>
    <row r="91" spans="1:2" x14ac:dyDescent="0.45">
      <c r="A91">
        <v>72</v>
      </c>
      <c r="B91" s="3">
        <v>9</v>
      </c>
    </row>
    <row r="92" spans="1:2" x14ac:dyDescent="0.45">
      <c r="A92">
        <v>73</v>
      </c>
      <c r="B92" s="3">
        <v>9</v>
      </c>
    </row>
    <row r="93" spans="1:2" x14ac:dyDescent="0.45">
      <c r="A93">
        <v>74</v>
      </c>
      <c r="B93" s="3">
        <v>9</v>
      </c>
    </row>
    <row r="94" spans="1:2" x14ac:dyDescent="0.45">
      <c r="A94">
        <v>75</v>
      </c>
      <c r="B94" s="3">
        <v>9</v>
      </c>
    </row>
    <row r="95" spans="1:2" x14ac:dyDescent="0.45">
      <c r="A95">
        <v>76</v>
      </c>
      <c r="B95" s="3">
        <v>9</v>
      </c>
    </row>
    <row r="96" spans="1:2" x14ac:dyDescent="0.45">
      <c r="A96">
        <v>77</v>
      </c>
      <c r="B96" s="3">
        <v>9</v>
      </c>
    </row>
    <row r="97" spans="1:2" x14ac:dyDescent="0.45">
      <c r="A97">
        <v>78</v>
      </c>
      <c r="B97" s="3">
        <v>9</v>
      </c>
    </row>
    <row r="98" spans="1:2" x14ac:dyDescent="0.45">
      <c r="A98">
        <v>79</v>
      </c>
      <c r="B98" s="3">
        <v>9</v>
      </c>
    </row>
    <row r="99" spans="1:2" x14ac:dyDescent="0.45">
      <c r="A99">
        <v>80</v>
      </c>
      <c r="B99" s="3">
        <v>9</v>
      </c>
    </row>
    <row r="100" spans="1:2" x14ac:dyDescent="0.45">
      <c r="A100">
        <v>81</v>
      </c>
      <c r="B100" s="3">
        <v>9</v>
      </c>
    </row>
    <row r="101" spans="1:2" x14ac:dyDescent="0.45">
      <c r="A101">
        <v>82</v>
      </c>
      <c r="B101" s="3">
        <v>9</v>
      </c>
    </row>
    <row r="102" spans="1:2" x14ac:dyDescent="0.45">
      <c r="A102">
        <v>83</v>
      </c>
      <c r="B102" s="3">
        <v>9</v>
      </c>
    </row>
    <row r="103" spans="1:2" x14ac:dyDescent="0.45">
      <c r="A103">
        <v>84</v>
      </c>
      <c r="B103" s="3">
        <v>9</v>
      </c>
    </row>
    <row r="104" spans="1:2" x14ac:dyDescent="0.45">
      <c r="A104">
        <v>85</v>
      </c>
      <c r="B104" s="3">
        <v>9</v>
      </c>
    </row>
    <row r="105" spans="1:2" x14ac:dyDescent="0.45">
      <c r="A105">
        <v>86</v>
      </c>
      <c r="B105" s="3">
        <v>9</v>
      </c>
    </row>
    <row r="106" spans="1:2" x14ac:dyDescent="0.45">
      <c r="A106">
        <v>87</v>
      </c>
      <c r="B106" s="3">
        <v>9</v>
      </c>
    </row>
    <row r="107" spans="1:2" x14ac:dyDescent="0.45">
      <c r="A107">
        <v>88</v>
      </c>
      <c r="B107" s="3">
        <v>9</v>
      </c>
    </row>
    <row r="108" spans="1:2" x14ac:dyDescent="0.45">
      <c r="A108">
        <v>89</v>
      </c>
      <c r="B108" s="3">
        <v>9</v>
      </c>
    </row>
    <row r="109" spans="1:2" x14ac:dyDescent="0.45">
      <c r="A109">
        <v>90</v>
      </c>
      <c r="B109" s="3">
        <v>9</v>
      </c>
    </row>
    <row r="110" spans="1:2" x14ac:dyDescent="0.45">
      <c r="A110">
        <v>91</v>
      </c>
      <c r="B110" s="3">
        <v>9</v>
      </c>
    </row>
    <row r="111" spans="1:2" x14ac:dyDescent="0.45">
      <c r="A111">
        <v>92</v>
      </c>
      <c r="B111" s="3">
        <v>9</v>
      </c>
    </row>
    <row r="112" spans="1:2" x14ac:dyDescent="0.45">
      <c r="A112">
        <v>93</v>
      </c>
      <c r="B112" s="3">
        <v>9</v>
      </c>
    </row>
    <row r="113" spans="1:2" x14ac:dyDescent="0.45">
      <c r="A113">
        <v>94</v>
      </c>
      <c r="B113" s="3">
        <v>9</v>
      </c>
    </row>
    <row r="114" spans="1:2" x14ac:dyDescent="0.45">
      <c r="A114">
        <v>95</v>
      </c>
      <c r="B114" s="3">
        <v>9</v>
      </c>
    </row>
    <row r="115" spans="1:2" x14ac:dyDescent="0.45">
      <c r="A115">
        <v>96</v>
      </c>
      <c r="B115" s="3">
        <v>9</v>
      </c>
    </row>
    <row r="116" spans="1:2" x14ac:dyDescent="0.45">
      <c r="A116">
        <v>97</v>
      </c>
      <c r="B116" s="3">
        <v>9</v>
      </c>
    </row>
    <row r="117" spans="1:2" x14ac:dyDescent="0.45">
      <c r="A117">
        <v>98</v>
      </c>
      <c r="B117" s="3">
        <v>9</v>
      </c>
    </row>
    <row r="118" spans="1:2" x14ac:dyDescent="0.45">
      <c r="A118">
        <v>99</v>
      </c>
      <c r="B118" s="3">
        <v>9</v>
      </c>
    </row>
    <row r="119" spans="1:2" x14ac:dyDescent="0.45">
      <c r="A119">
        <v>100</v>
      </c>
      <c r="B119" s="3">
        <v>9</v>
      </c>
    </row>
    <row r="120" spans="1:2" x14ac:dyDescent="0.45">
      <c r="A120">
        <v>101</v>
      </c>
      <c r="B120" s="3">
        <v>9</v>
      </c>
    </row>
    <row r="121" spans="1:2" x14ac:dyDescent="0.45">
      <c r="A121">
        <v>102</v>
      </c>
      <c r="B121" s="3">
        <v>9</v>
      </c>
    </row>
    <row r="122" spans="1:2" x14ac:dyDescent="0.45">
      <c r="A122">
        <v>103</v>
      </c>
      <c r="B122" s="3">
        <v>9</v>
      </c>
    </row>
    <row r="123" spans="1:2" x14ac:dyDescent="0.45">
      <c r="A123">
        <v>104</v>
      </c>
      <c r="B123" s="3">
        <v>9</v>
      </c>
    </row>
    <row r="124" spans="1:2" x14ac:dyDescent="0.45">
      <c r="A124">
        <v>105</v>
      </c>
      <c r="B124" s="3">
        <v>9</v>
      </c>
    </row>
    <row r="125" spans="1:2" x14ac:dyDescent="0.45">
      <c r="A125">
        <v>106</v>
      </c>
      <c r="B125" s="3">
        <v>9</v>
      </c>
    </row>
    <row r="126" spans="1:2" x14ac:dyDescent="0.45">
      <c r="A126">
        <v>107</v>
      </c>
      <c r="B126" s="3">
        <v>9</v>
      </c>
    </row>
    <row r="127" spans="1:2" x14ac:dyDescent="0.45">
      <c r="A127">
        <v>108</v>
      </c>
      <c r="B127" s="3">
        <v>9</v>
      </c>
    </row>
    <row r="128" spans="1:2" x14ac:dyDescent="0.45">
      <c r="A128">
        <v>109</v>
      </c>
      <c r="B128" s="3">
        <v>9</v>
      </c>
    </row>
    <row r="129" spans="1:2" x14ac:dyDescent="0.45">
      <c r="A129">
        <v>110</v>
      </c>
      <c r="B129" s="3">
        <v>9</v>
      </c>
    </row>
    <row r="130" spans="1:2" x14ac:dyDescent="0.45">
      <c r="A130">
        <v>111</v>
      </c>
      <c r="B130" s="3">
        <v>9</v>
      </c>
    </row>
    <row r="131" spans="1:2" x14ac:dyDescent="0.45">
      <c r="A131">
        <v>112</v>
      </c>
      <c r="B131" s="3">
        <v>9</v>
      </c>
    </row>
    <row r="132" spans="1:2" x14ac:dyDescent="0.45">
      <c r="A132">
        <v>113</v>
      </c>
      <c r="B132" s="3">
        <v>9</v>
      </c>
    </row>
    <row r="133" spans="1:2" x14ac:dyDescent="0.45">
      <c r="A133">
        <v>114</v>
      </c>
      <c r="B133" s="3">
        <v>9</v>
      </c>
    </row>
    <row r="134" spans="1:2" x14ac:dyDescent="0.45">
      <c r="A134">
        <v>115</v>
      </c>
      <c r="B134" s="3">
        <v>9</v>
      </c>
    </row>
    <row r="135" spans="1:2" x14ac:dyDescent="0.45">
      <c r="A135">
        <v>116</v>
      </c>
      <c r="B135" s="3">
        <v>9</v>
      </c>
    </row>
    <row r="136" spans="1:2" x14ac:dyDescent="0.45">
      <c r="A136">
        <v>117</v>
      </c>
      <c r="B136" s="3">
        <v>9</v>
      </c>
    </row>
    <row r="137" spans="1:2" x14ac:dyDescent="0.45">
      <c r="A137">
        <v>118</v>
      </c>
      <c r="B137" s="3">
        <v>9</v>
      </c>
    </row>
    <row r="138" spans="1:2" x14ac:dyDescent="0.45">
      <c r="A138">
        <v>119</v>
      </c>
      <c r="B138" s="3">
        <v>9</v>
      </c>
    </row>
    <row r="139" spans="1:2" x14ac:dyDescent="0.45">
      <c r="A139">
        <v>120</v>
      </c>
      <c r="B139" s="3">
        <v>9</v>
      </c>
    </row>
    <row r="140" spans="1:2" x14ac:dyDescent="0.45">
      <c r="A140">
        <v>121</v>
      </c>
      <c r="B140" s="3">
        <v>9</v>
      </c>
    </row>
    <row r="141" spans="1:2" x14ac:dyDescent="0.45">
      <c r="A141">
        <v>122</v>
      </c>
      <c r="B141" s="3">
        <v>9</v>
      </c>
    </row>
    <row r="142" spans="1:2" x14ac:dyDescent="0.45">
      <c r="A142">
        <v>123</v>
      </c>
      <c r="B142" s="3">
        <v>9</v>
      </c>
    </row>
    <row r="143" spans="1:2" x14ac:dyDescent="0.45">
      <c r="A143">
        <v>124</v>
      </c>
      <c r="B143" s="3">
        <v>9</v>
      </c>
    </row>
    <row r="144" spans="1:2" x14ac:dyDescent="0.45">
      <c r="A144">
        <v>125</v>
      </c>
      <c r="B144" s="3">
        <v>9</v>
      </c>
    </row>
    <row r="145" spans="1:2" x14ac:dyDescent="0.45">
      <c r="A145">
        <v>126</v>
      </c>
      <c r="B145" s="3">
        <v>9</v>
      </c>
    </row>
    <row r="146" spans="1:2" x14ac:dyDescent="0.45">
      <c r="A146">
        <v>127</v>
      </c>
      <c r="B146" s="3">
        <v>9</v>
      </c>
    </row>
    <row r="147" spans="1:2" x14ac:dyDescent="0.45">
      <c r="A147">
        <v>128</v>
      </c>
      <c r="B147" s="3">
        <v>9</v>
      </c>
    </row>
    <row r="148" spans="1:2" x14ac:dyDescent="0.45">
      <c r="A148">
        <v>129</v>
      </c>
      <c r="B148" s="3">
        <v>9</v>
      </c>
    </row>
    <row r="149" spans="1:2" x14ac:dyDescent="0.45">
      <c r="A149">
        <v>130</v>
      </c>
      <c r="B149" s="3">
        <v>9</v>
      </c>
    </row>
    <row r="150" spans="1:2" x14ac:dyDescent="0.45">
      <c r="A150">
        <v>131</v>
      </c>
      <c r="B150" s="3">
        <v>9</v>
      </c>
    </row>
    <row r="151" spans="1:2" x14ac:dyDescent="0.45">
      <c r="A151">
        <v>132</v>
      </c>
      <c r="B151" s="3">
        <v>9</v>
      </c>
    </row>
    <row r="152" spans="1:2" x14ac:dyDescent="0.45">
      <c r="A152">
        <v>133</v>
      </c>
      <c r="B152" s="3">
        <v>9</v>
      </c>
    </row>
    <row r="153" spans="1:2" x14ac:dyDescent="0.45">
      <c r="A153">
        <v>134</v>
      </c>
      <c r="B153" s="3">
        <v>9</v>
      </c>
    </row>
    <row r="154" spans="1:2" x14ac:dyDescent="0.45">
      <c r="A154">
        <v>135</v>
      </c>
      <c r="B154" s="3">
        <v>9</v>
      </c>
    </row>
    <row r="155" spans="1:2" x14ac:dyDescent="0.45">
      <c r="A155">
        <v>136</v>
      </c>
      <c r="B155" s="3">
        <v>9</v>
      </c>
    </row>
    <row r="156" spans="1:2" x14ac:dyDescent="0.45">
      <c r="A156">
        <v>137</v>
      </c>
      <c r="B156" s="3">
        <v>9</v>
      </c>
    </row>
    <row r="157" spans="1:2" x14ac:dyDescent="0.45">
      <c r="A157">
        <v>138</v>
      </c>
      <c r="B157" s="3">
        <v>9</v>
      </c>
    </row>
    <row r="158" spans="1:2" x14ac:dyDescent="0.45">
      <c r="A158">
        <v>139</v>
      </c>
      <c r="B158" s="3">
        <v>9</v>
      </c>
    </row>
    <row r="159" spans="1:2" x14ac:dyDescent="0.45">
      <c r="A159">
        <v>140</v>
      </c>
      <c r="B159" s="3">
        <v>9</v>
      </c>
    </row>
    <row r="160" spans="1:2" x14ac:dyDescent="0.45">
      <c r="A160">
        <v>141</v>
      </c>
      <c r="B160" s="3">
        <v>9</v>
      </c>
    </row>
    <row r="161" spans="1:2" x14ac:dyDescent="0.45">
      <c r="A161">
        <v>142</v>
      </c>
      <c r="B161" s="3">
        <v>9</v>
      </c>
    </row>
    <row r="162" spans="1:2" x14ac:dyDescent="0.45">
      <c r="A162">
        <v>143</v>
      </c>
      <c r="B162" s="3">
        <v>9</v>
      </c>
    </row>
    <row r="163" spans="1:2" x14ac:dyDescent="0.45">
      <c r="A163">
        <v>144</v>
      </c>
      <c r="B163" s="3">
        <v>9</v>
      </c>
    </row>
    <row r="164" spans="1:2" x14ac:dyDescent="0.45">
      <c r="A164">
        <v>145</v>
      </c>
      <c r="B164" s="3">
        <v>9</v>
      </c>
    </row>
    <row r="165" spans="1:2" x14ac:dyDescent="0.45">
      <c r="A165">
        <v>146</v>
      </c>
      <c r="B165" s="3">
        <v>9</v>
      </c>
    </row>
    <row r="166" spans="1:2" x14ac:dyDescent="0.45">
      <c r="A166">
        <v>147</v>
      </c>
      <c r="B166" s="3">
        <v>9</v>
      </c>
    </row>
    <row r="167" spans="1:2" x14ac:dyDescent="0.45">
      <c r="A167">
        <v>148</v>
      </c>
      <c r="B167" s="3">
        <v>9</v>
      </c>
    </row>
    <row r="168" spans="1:2" x14ac:dyDescent="0.45">
      <c r="A168">
        <v>149</v>
      </c>
      <c r="B168" s="3">
        <v>9</v>
      </c>
    </row>
    <row r="169" spans="1:2" x14ac:dyDescent="0.45">
      <c r="A169">
        <v>150</v>
      </c>
      <c r="B169" s="3">
        <v>9</v>
      </c>
    </row>
    <row r="170" spans="1:2" x14ac:dyDescent="0.45">
      <c r="A170">
        <v>151</v>
      </c>
      <c r="B170" s="3">
        <v>9</v>
      </c>
    </row>
    <row r="171" spans="1:2" x14ac:dyDescent="0.45">
      <c r="A171">
        <v>152</v>
      </c>
      <c r="B171" s="3">
        <v>9</v>
      </c>
    </row>
    <row r="172" spans="1:2" x14ac:dyDescent="0.45">
      <c r="A172">
        <v>153</v>
      </c>
      <c r="B172" s="3">
        <v>9</v>
      </c>
    </row>
    <row r="173" spans="1:2" x14ac:dyDescent="0.45">
      <c r="A173">
        <v>154</v>
      </c>
      <c r="B173" s="3">
        <v>9</v>
      </c>
    </row>
    <row r="174" spans="1:2" x14ac:dyDescent="0.45">
      <c r="A174">
        <v>155</v>
      </c>
      <c r="B174" s="3">
        <v>9</v>
      </c>
    </row>
    <row r="175" spans="1:2" x14ac:dyDescent="0.45">
      <c r="A175">
        <v>156</v>
      </c>
      <c r="B175" s="3">
        <v>9</v>
      </c>
    </row>
    <row r="176" spans="1:2" x14ac:dyDescent="0.45">
      <c r="A176">
        <v>157</v>
      </c>
      <c r="B176" s="3">
        <v>9</v>
      </c>
    </row>
    <row r="177" spans="1:2" x14ac:dyDescent="0.45">
      <c r="A177">
        <v>158</v>
      </c>
      <c r="B177" s="3">
        <v>9</v>
      </c>
    </row>
    <row r="178" spans="1:2" x14ac:dyDescent="0.45">
      <c r="A178">
        <v>159</v>
      </c>
      <c r="B178" s="3">
        <v>9</v>
      </c>
    </row>
    <row r="179" spans="1:2" x14ac:dyDescent="0.45">
      <c r="A179">
        <v>160</v>
      </c>
      <c r="B179" s="3">
        <v>9</v>
      </c>
    </row>
    <row r="180" spans="1:2" x14ac:dyDescent="0.45">
      <c r="A180">
        <v>161</v>
      </c>
      <c r="B180" s="3">
        <v>9</v>
      </c>
    </row>
    <row r="181" spans="1:2" x14ac:dyDescent="0.45">
      <c r="A181">
        <v>162</v>
      </c>
      <c r="B181" s="3">
        <v>9</v>
      </c>
    </row>
    <row r="182" spans="1:2" x14ac:dyDescent="0.45">
      <c r="A182">
        <v>163</v>
      </c>
      <c r="B182" s="3">
        <v>9</v>
      </c>
    </row>
    <row r="183" spans="1:2" x14ac:dyDescent="0.45">
      <c r="A183">
        <v>164</v>
      </c>
      <c r="B183" s="3">
        <v>9</v>
      </c>
    </row>
    <row r="184" spans="1:2" x14ac:dyDescent="0.45">
      <c r="A184">
        <v>165</v>
      </c>
      <c r="B184" s="3">
        <v>9</v>
      </c>
    </row>
    <row r="185" spans="1:2" x14ac:dyDescent="0.45">
      <c r="A185">
        <v>166</v>
      </c>
      <c r="B185" s="3">
        <v>9</v>
      </c>
    </row>
    <row r="186" spans="1:2" x14ac:dyDescent="0.45">
      <c r="A186">
        <v>167</v>
      </c>
      <c r="B186" s="3">
        <v>9</v>
      </c>
    </row>
    <row r="187" spans="1:2" x14ac:dyDescent="0.45">
      <c r="A187">
        <v>168</v>
      </c>
      <c r="B187" s="3">
        <v>9</v>
      </c>
    </row>
    <row r="188" spans="1:2" x14ac:dyDescent="0.45">
      <c r="A188">
        <v>169</v>
      </c>
      <c r="B188" s="3">
        <v>9</v>
      </c>
    </row>
    <row r="189" spans="1:2" x14ac:dyDescent="0.45">
      <c r="A189">
        <v>170</v>
      </c>
      <c r="B189" s="3">
        <v>9</v>
      </c>
    </row>
    <row r="190" spans="1:2" x14ac:dyDescent="0.45">
      <c r="A190">
        <v>171</v>
      </c>
      <c r="B190" s="3">
        <v>9</v>
      </c>
    </row>
    <row r="191" spans="1:2" x14ac:dyDescent="0.45">
      <c r="A191">
        <v>172</v>
      </c>
      <c r="B191" s="3">
        <v>9</v>
      </c>
    </row>
    <row r="192" spans="1:2" x14ac:dyDescent="0.45">
      <c r="A192">
        <v>173</v>
      </c>
      <c r="B192" s="3">
        <v>9</v>
      </c>
    </row>
    <row r="193" spans="1:2" x14ac:dyDescent="0.45">
      <c r="A193">
        <v>174</v>
      </c>
      <c r="B193" s="3">
        <v>9</v>
      </c>
    </row>
    <row r="194" spans="1:2" x14ac:dyDescent="0.45">
      <c r="A194">
        <v>175</v>
      </c>
      <c r="B194" s="3">
        <v>9</v>
      </c>
    </row>
    <row r="195" spans="1:2" x14ac:dyDescent="0.45">
      <c r="A195">
        <v>176</v>
      </c>
      <c r="B195" s="3">
        <v>9</v>
      </c>
    </row>
    <row r="196" spans="1:2" x14ac:dyDescent="0.45">
      <c r="A196">
        <v>177</v>
      </c>
      <c r="B196" s="3">
        <v>9</v>
      </c>
    </row>
    <row r="197" spans="1:2" x14ac:dyDescent="0.45">
      <c r="A197">
        <v>178</v>
      </c>
      <c r="B197" s="3">
        <v>9</v>
      </c>
    </row>
    <row r="198" spans="1:2" x14ac:dyDescent="0.45">
      <c r="A198">
        <v>179</v>
      </c>
      <c r="B198" s="3">
        <v>9</v>
      </c>
    </row>
    <row r="199" spans="1:2" x14ac:dyDescent="0.45">
      <c r="A199">
        <v>180</v>
      </c>
      <c r="B199" s="3">
        <v>9</v>
      </c>
    </row>
    <row r="200" spans="1:2" x14ac:dyDescent="0.45">
      <c r="A200">
        <v>181</v>
      </c>
      <c r="B200" s="3">
        <v>9</v>
      </c>
    </row>
    <row r="201" spans="1:2" x14ac:dyDescent="0.45">
      <c r="A201">
        <v>182</v>
      </c>
      <c r="B201" s="3">
        <v>9</v>
      </c>
    </row>
    <row r="202" spans="1:2" x14ac:dyDescent="0.45">
      <c r="A202">
        <v>183</v>
      </c>
      <c r="B202" s="3">
        <v>9</v>
      </c>
    </row>
    <row r="203" spans="1:2" x14ac:dyDescent="0.45">
      <c r="A203">
        <v>184</v>
      </c>
      <c r="B203" s="3">
        <v>9</v>
      </c>
    </row>
    <row r="204" spans="1:2" x14ac:dyDescent="0.45">
      <c r="A204">
        <v>185</v>
      </c>
      <c r="B204" s="3">
        <v>9</v>
      </c>
    </row>
    <row r="205" spans="1:2" x14ac:dyDescent="0.45">
      <c r="A205">
        <v>186</v>
      </c>
      <c r="B205" s="3">
        <v>9</v>
      </c>
    </row>
    <row r="206" spans="1:2" x14ac:dyDescent="0.45">
      <c r="A206">
        <v>187</v>
      </c>
      <c r="B206" s="3">
        <v>9</v>
      </c>
    </row>
    <row r="207" spans="1:2" x14ac:dyDescent="0.45">
      <c r="A207">
        <v>188</v>
      </c>
      <c r="B207" s="3">
        <v>9</v>
      </c>
    </row>
    <row r="208" spans="1:2" x14ac:dyDescent="0.45">
      <c r="A208">
        <v>189</v>
      </c>
      <c r="B208" s="3">
        <v>9</v>
      </c>
    </row>
    <row r="209" spans="1:2" x14ac:dyDescent="0.45">
      <c r="A209">
        <v>190</v>
      </c>
      <c r="B209" s="3">
        <v>9</v>
      </c>
    </row>
    <row r="210" spans="1:2" x14ac:dyDescent="0.45">
      <c r="A210">
        <v>191</v>
      </c>
      <c r="B210" s="3">
        <v>9</v>
      </c>
    </row>
    <row r="211" spans="1:2" x14ac:dyDescent="0.45">
      <c r="A211">
        <v>192</v>
      </c>
      <c r="B211" s="3">
        <v>9</v>
      </c>
    </row>
    <row r="212" spans="1:2" x14ac:dyDescent="0.45">
      <c r="A212">
        <v>193</v>
      </c>
      <c r="B212" s="3">
        <v>9</v>
      </c>
    </row>
    <row r="213" spans="1:2" x14ac:dyDescent="0.45">
      <c r="A213">
        <v>194</v>
      </c>
      <c r="B213" s="3">
        <v>9</v>
      </c>
    </row>
    <row r="214" spans="1:2" x14ac:dyDescent="0.45">
      <c r="A214">
        <v>195</v>
      </c>
      <c r="B214" s="3">
        <v>9</v>
      </c>
    </row>
    <row r="215" spans="1:2" x14ac:dyDescent="0.45">
      <c r="A215">
        <v>196</v>
      </c>
      <c r="B215" s="3">
        <v>9</v>
      </c>
    </row>
    <row r="216" spans="1:2" x14ac:dyDescent="0.45">
      <c r="A216">
        <v>197</v>
      </c>
      <c r="B216" s="3">
        <v>9</v>
      </c>
    </row>
    <row r="217" spans="1:2" x14ac:dyDescent="0.45">
      <c r="A217">
        <v>198</v>
      </c>
      <c r="B217" s="3">
        <v>9</v>
      </c>
    </row>
    <row r="218" spans="1:2" x14ac:dyDescent="0.45">
      <c r="A218">
        <v>199</v>
      </c>
      <c r="B218" s="3">
        <v>9</v>
      </c>
    </row>
    <row r="219" spans="1:2" x14ac:dyDescent="0.45">
      <c r="A219">
        <v>200</v>
      </c>
      <c r="B219" s="3">
        <v>9</v>
      </c>
    </row>
    <row r="220" spans="1:2" x14ac:dyDescent="0.45">
      <c r="A220">
        <v>201</v>
      </c>
      <c r="B220" s="3">
        <v>9</v>
      </c>
    </row>
    <row r="221" spans="1:2" x14ac:dyDescent="0.45">
      <c r="A221">
        <v>202</v>
      </c>
      <c r="B221" s="3">
        <v>9</v>
      </c>
    </row>
    <row r="222" spans="1:2" x14ac:dyDescent="0.45">
      <c r="A222">
        <v>203</v>
      </c>
      <c r="B222" s="3">
        <v>9</v>
      </c>
    </row>
    <row r="223" spans="1:2" x14ac:dyDescent="0.45">
      <c r="A223">
        <v>204</v>
      </c>
      <c r="B223" s="3">
        <v>9</v>
      </c>
    </row>
    <row r="224" spans="1:2" x14ac:dyDescent="0.45">
      <c r="A224">
        <v>205</v>
      </c>
      <c r="B224" s="3">
        <v>9</v>
      </c>
    </row>
    <row r="225" spans="1:2" x14ac:dyDescent="0.45">
      <c r="A225">
        <v>206</v>
      </c>
      <c r="B225" s="3">
        <v>9</v>
      </c>
    </row>
    <row r="226" spans="1:2" x14ac:dyDescent="0.45">
      <c r="A226">
        <v>207</v>
      </c>
      <c r="B226" s="3">
        <v>9</v>
      </c>
    </row>
    <row r="227" spans="1:2" x14ac:dyDescent="0.45">
      <c r="A227">
        <v>208</v>
      </c>
      <c r="B227" s="3">
        <v>9</v>
      </c>
    </row>
    <row r="228" spans="1:2" x14ac:dyDescent="0.45">
      <c r="A228">
        <v>209</v>
      </c>
      <c r="B228" s="3">
        <v>9</v>
      </c>
    </row>
    <row r="229" spans="1:2" x14ac:dyDescent="0.45">
      <c r="A229">
        <v>210</v>
      </c>
      <c r="B229" s="3">
        <v>9</v>
      </c>
    </row>
    <row r="230" spans="1:2" x14ac:dyDescent="0.45">
      <c r="A230">
        <v>211</v>
      </c>
      <c r="B230" s="3">
        <v>9</v>
      </c>
    </row>
    <row r="231" spans="1:2" x14ac:dyDescent="0.45">
      <c r="A231">
        <v>212</v>
      </c>
      <c r="B231" s="3">
        <v>9</v>
      </c>
    </row>
    <row r="232" spans="1:2" x14ac:dyDescent="0.45">
      <c r="A232">
        <v>213</v>
      </c>
      <c r="B232" s="3">
        <v>9</v>
      </c>
    </row>
    <row r="233" spans="1:2" x14ac:dyDescent="0.45">
      <c r="A233">
        <v>214</v>
      </c>
      <c r="B233" s="3">
        <v>9</v>
      </c>
    </row>
    <row r="234" spans="1:2" x14ac:dyDescent="0.45">
      <c r="A234">
        <v>215</v>
      </c>
      <c r="B234" s="3">
        <v>9</v>
      </c>
    </row>
    <row r="235" spans="1:2" x14ac:dyDescent="0.45">
      <c r="A235">
        <v>216</v>
      </c>
      <c r="B235" s="3">
        <v>9</v>
      </c>
    </row>
    <row r="236" spans="1:2" x14ac:dyDescent="0.45">
      <c r="A236">
        <v>217</v>
      </c>
      <c r="B236" s="3">
        <v>9</v>
      </c>
    </row>
    <row r="237" spans="1:2" x14ac:dyDescent="0.45">
      <c r="A237">
        <v>218</v>
      </c>
      <c r="B237" s="3">
        <v>9</v>
      </c>
    </row>
    <row r="238" spans="1:2" x14ac:dyDescent="0.45">
      <c r="A238">
        <v>219</v>
      </c>
      <c r="B238" s="3">
        <v>9</v>
      </c>
    </row>
    <row r="239" spans="1:2" x14ac:dyDescent="0.45">
      <c r="A239">
        <v>220</v>
      </c>
      <c r="B239" s="3">
        <v>9</v>
      </c>
    </row>
    <row r="240" spans="1:2" x14ac:dyDescent="0.45">
      <c r="A240">
        <v>221</v>
      </c>
      <c r="B240" s="3">
        <v>9</v>
      </c>
    </row>
    <row r="241" spans="1:2" x14ac:dyDescent="0.45">
      <c r="A241">
        <v>222</v>
      </c>
      <c r="B241" s="3">
        <v>9</v>
      </c>
    </row>
    <row r="242" spans="1:2" x14ac:dyDescent="0.45">
      <c r="A242">
        <v>223</v>
      </c>
      <c r="B242" s="3">
        <v>9</v>
      </c>
    </row>
    <row r="243" spans="1:2" x14ac:dyDescent="0.45">
      <c r="A243">
        <v>224</v>
      </c>
      <c r="B243" s="3">
        <v>9</v>
      </c>
    </row>
    <row r="244" spans="1:2" x14ac:dyDescent="0.45">
      <c r="A244">
        <v>225</v>
      </c>
      <c r="B244" s="3">
        <v>9</v>
      </c>
    </row>
    <row r="245" spans="1:2" x14ac:dyDescent="0.45">
      <c r="A245">
        <v>226</v>
      </c>
      <c r="B245" s="3">
        <v>9</v>
      </c>
    </row>
    <row r="246" spans="1:2" x14ac:dyDescent="0.45">
      <c r="A246">
        <v>227</v>
      </c>
      <c r="B246" s="3">
        <v>9</v>
      </c>
    </row>
    <row r="247" spans="1:2" x14ac:dyDescent="0.45">
      <c r="A247">
        <v>228</v>
      </c>
      <c r="B247" s="3">
        <v>9</v>
      </c>
    </row>
    <row r="248" spans="1:2" x14ac:dyDescent="0.45">
      <c r="A248">
        <v>229</v>
      </c>
      <c r="B248" s="3">
        <v>9</v>
      </c>
    </row>
    <row r="249" spans="1:2" x14ac:dyDescent="0.45">
      <c r="A249">
        <v>230</v>
      </c>
      <c r="B249" s="3">
        <v>9</v>
      </c>
    </row>
    <row r="250" spans="1:2" x14ac:dyDescent="0.45">
      <c r="A250">
        <v>231</v>
      </c>
      <c r="B250" s="3">
        <v>9</v>
      </c>
    </row>
    <row r="251" spans="1:2" x14ac:dyDescent="0.45">
      <c r="A251">
        <v>232</v>
      </c>
      <c r="B251" s="3">
        <v>9</v>
      </c>
    </row>
    <row r="252" spans="1:2" x14ac:dyDescent="0.45">
      <c r="A252">
        <v>233</v>
      </c>
      <c r="B252" s="3">
        <v>9</v>
      </c>
    </row>
    <row r="253" spans="1:2" x14ac:dyDescent="0.45">
      <c r="A253">
        <v>234</v>
      </c>
      <c r="B253" s="3">
        <v>9</v>
      </c>
    </row>
    <row r="254" spans="1:2" x14ac:dyDescent="0.45">
      <c r="A254">
        <v>235</v>
      </c>
      <c r="B254" s="3">
        <v>9</v>
      </c>
    </row>
    <row r="255" spans="1:2" x14ac:dyDescent="0.45">
      <c r="A255">
        <v>236</v>
      </c>
      <c r="B255" s="3">
        <v>9</v>
      </c>
    </row>
    <row r="256" spans="1:2" x14ac:dyDescent="0.45">
      <c r="A256">
        <v>237</v>
      </c>
      <c r="B256" s="3">
        <v>9</v>
      </c>
    </row>
    <row r="257" spans="1:2" x14ac:dyDescent="0.45">
      <c r="A257">
        <v>238</v>
      </c>
      <c r="B257" s="3">
        <v>9</v>
      </c>
    </row>
    <row r="258" spans="1:2" x14ac:dyDescent="0.45">
      <c r="A258">
        <v>239</v>
      </c>
      <c r="B258" s="3">
        <v>9</v>
      </c>
    </row>
    <row r="259" spans="1:2" x14ac:dyDescent="0.45">
      <c r="A259">
        <v>240</v>
      </c>
      <c r="B259" s="3">
        <v>9</v>
      </c>
    </row>
    <row r="260" spans="1:2" x14ac:dyDescent="0.45">
      <c r="A260">
        <v>241</v>
      </c>
      <c r="B260" s="3">
        <v>9</v>
      </c>
    </row>
    <row r="261" spans="1:2" x14ac:dyDescent="0.45">
      <c r="A261">
        <v>242</v>
      </c>
      <c r="B261" s="3">
        <v>9</v>
      </c>
    </row>
    <row r="262" spans="1:2" x14ac:dyDescent="0.45">
      <c r="A262">
        <v>243</v>
      </c>
      <c r="B262" s="3">
        <v>9</v>
      </c>
    </row>
    <row r="263" spans="1:2" x14ac:dyDescent="0.45">
      <c r="A263">
        <v>244</v>
      </c>
      <c r="B263" s="3">
        <v>9</v>
      </c>
    </row>
    <row r="264" spans="1:2" x14ac:dyDescent="0.45">
      <c r="A264">
        <v>245</v>
      </c>
      <c r="B264" s="3">
        <v>9</v>
      </c>
    </row>
    <row r="265" spans="1:2" x14ac:dyDescent="0.45">
      <c r="A265">
        <v>246</v>
      </c>
      <c r="B265" s="3">
        <v>9</v>
      </c>
    </row>
    <row r="266" spans="1:2" x14ac:dyDescent="0.45">
      <c r="A266">
        <v>247</v>
      </c>
      <c r="B266" s="3">
        <v>9</v>
      </c>
    </row>
    <row r="267" spans="1:2" x14ac:dyDescent="0.45">
      <c r="A267">
        <v>248</v>
      </c>
      <c r="B267" s="3">
        <v>9</v>
      </c>
    </row>
    <row r="268" spans="1:2" x14ac:dyDescent="0.45">
      <c r="A268">
        <v>249</v>
      </c>
      <c r="B268" s="3">
        <v>9</v>
      </c>
    </row>
    <row r="269" spans="1:2" x14ac:dyDescent="0.45">
      <c r="A269">
        <v>250</v>
      </c>
      <c r="B269" s="3">
        <v>9</v>
      </c>
    </row>
    <row r="270" spans="1:2" x14ac:dyDescent="0.45">
      <c r="A270">
        <v>251</v>
      </c>
      <c r="B270" s="3">
        <v>9</v>
      </c>
    </row>
    <row r="271" spans="1:2" x14ac:dyDescent="0.45">
      <c r="A271">
        <v>252</v>
      </c>
      <c r="B271" s="3">
        <v>9</v>
      </c>
    </row>
    <row r="272" spans="1:2" x14ac:dyDescent="0.45">
      <c r="A272">
        <v>253</v>
      </c>
      <c r="B272" s="3">
        <v>9</v>
      </c>
    </row>
    <row r="273" spans="1:2" x14ac:dyDescent="0.45">
      <c r="A273">
        <v>254</v>
      </c>
      <c r="B273" s="3">
        <v>9</v>
      </c>
    </row>
    <row r="274" spans="1:2" x14ac:dyDescent="0.45">
      <c r="A274">
        <v>255</v>
      </c>
      <c r="B274" s="3">
        <v>9</v>
      </c>
    </row>
    <row r="275" spans="1:2" x14ac:dyDescent="0.45">
      <c r="A275">
        <v>256</v>
      </c>
      <c r="B275" s="3">
        <v>9</v>
      </c>
    </row>
    <row r="276" spans="1:2" x14ac:dyDescent="0.45">
      <c r="A276">
        <v>257</v>
      </c>
      <c r="B276" s="3">
        <v>9</v>
      </c>
    </row>
    <row r="277" spans="1:2" x14ac:dyDescent="0.45">
      <c r="A277">
        <v>258</v>
      </c>
      <c r="B277" s="3">
        <v>9</v>
      </c>
    </row>
    <row r="278" spans="1:2" x14ac:dyDescent="0.45">
      <c r="A278">
        <v>259</v>
      </c>
      <c r="B278" s="3">
        <v>9</v>
      </c>
    </row>
    <row r="279" spans="1:2" x14ac:dyDescent="0.45">
      <c r="A279">
        <v>260</v>
      </c>
      <c r="B279" s="3">
        <v>9</v>
      </c>
    </row>
    <row r="280" spans="1:2" x14ac:dyDescent="0.45">
      <c r="A280">
        <v>261</v>
      </c>
      <c r="B280" s="3">
        <v>9</v>
      </c>
    </row>
    <row r="281" spans="1:2" x14ac:dyDescent="0.45">
      <c r="A281">
        <v>262</v>
      </c>
      <c r="B281" s="3">
        <v>9</v>
      </c>
    </row>
    <row r="282" spans="1:2" x14ac:dyDescent="0.45">
      <c r="A282">
        <v>263</v>
      </c>
      <c r="B282" s="3">
        <v>9</v>
      </c>
    </row>
    <row r="283" spans="1:2" x14ac:dyDescent="0.45">
      <c r="A283">
        <v>264</v>
      </c>
      <c r="B283" s="3">
        <v>9</v>
      </c>
    </row>
    <row r="284" spans="1:2" x14ac:dyDescent="0.45">
      <c r="A284">
        <v>265</v>
      </c>
      <c r="B284" s="3">
        <v>9</v>
      </c>
    </row>
    <row r="285" spans="1:2" x14ac:dyDescent="0.45">
      <c r="A285">
        <v>266</v>
      </c>
      <c r="B285" s="3">
        <v>9</v>
      </c>
    </row>
    <row r="286" spans="1:2" x14ac:dyDescent="0.45">
      <c r="A286">
        <v>267</v>
      </c>
      <c r="B286" s="3">
        <v>9</v>
      </c>
    </row>
    <row r="287" spans="1:2" x14ac:dyDescent="0.45">
      <c r="A287">
        <v>268</v>
      </c>
      <c r="B287" s="3">
        <v>9</v>
      </c>
    </row>
    <row r="288" spans="1:2" x14ac:dyDescent="0.45">
      <c r="A288">
        <v>269</v>
      </c>
      <c r="B288" s="3">
        <v>9</v>
      </c>
    </row>
    <row r="289" spans="1:2" x14ac:dyDescent="0.45">
      <c r="A289">
        <v>270</v>
      </c>
      <c r="B289" s="3">
        <v>9</v>
      </c>
    </row>
    <row r="290" spans="1:2" x14ac:dyDescent="0.45">
      <c r="A290">
        <v>271</v>
      </c>
      <c r="B290" s="3">
        <v>9</v>
      </c>
    </row>
    <row r="291" spans="1:2" x14ac:dyDescent="0.45">
      <c r="A291">
        <v>272</v>
      </c>
      <c r="B291" s="3">
        <v>9</v>
      </c>
    </row>
    <row r="292" spans="1:2" x14ac:dyDescent="0.45">
      <c r="A292">
        <v>273</v>
      </c>
      <c r="B292" s="3">
        <v>9</v>
      </c>
    </row>
    <row r="293" spans="1:2" x14ac:dyDescent="0.45">
      <c r="A293">
        <v>274</v>
      </c>
      <c r="B293" s="3">
        <v>9</v>
      </c>
    </row>
    <row r="294" spans="1:2" x14ac:dyDescent="0.45">
      <c r="A294">
        <v>275</v>
      </c>
      <c r="B294" s="3">
        <v>9</v>
      </c>
    </row>
    <row r="295" spans="1:2" x14ac:dyDescent="0.45">
      <c r="A295">
        <v>276</v>
      </c>
      <c r="B295" s="3">
        <v>9</v>
      </c>
    </row>
    <row r="296" spans="1:2" x14ac:dyDescent="0.45">
      <c r="A296">
        <v>277</v>
      </c>
      <c r="B296" s="3">
        <v>9</v>
      </c>
    </row>
    <row r="297" spans="1:2" x14ac:dyDescent="0.45">
      <c r="A297">
        <v>278</v>
      </c>
      <c r="B297" s="3">
        <v>9</v>
      </c>
    </row>
    <row r="298" spans="1:2" x14ac:dyDescent="0.45">
      <c r="A298">
        <v>279</v>
      </c>
      <c r="B298" s="3">
        <v>9</v>
      </c>
    </row>
    <row r="299" spans="1:2" x14ac:dyDescent="0.45">
      <c r="A299">
        <v>280</v>
      </c>
      <c r="B299" s="3">
        <v>9</v>
      </c>
    </row>
    <row r="300" spans="1:2" x14ac:dyDescent="0.45">
      <c r="A300">
        <v>281</v>
      </c>
      <c r="B300" s="3">
        <v>9</v>
      </c>
    </row>
    <row r="301" spans="1:2" x14ac:dyDescent="0.45">
      <c r="A301">
        <v>282</v>
      </c>
      <c r="B301" s="3">
        <v>9</v>
      </c>
    </row>
    <row r="302" spans="1:2" x14ac:dyDescent="0.45">
      <c r="A302">
        <v>283</v>
      </c>
      <c r="B302" s="3">
        <v>9</v>
      </c>
    </row>
    <row r="303" spans="1:2" x14ac:dyDescent="0.45">
      <c r="A303">
        <v>284</v>
      </c>
      <c r="B303" s="3">
        <v>9</v>
      </c>
    </row>
    <row r="304" spans="1:2" x14ac:dyDescent="0.45">
      <c r="A304">
        <v>285</v>
      </c>
      <c r="B304" s="3">
        <v>9</v>
      </c>
    </row>
    <row r="305" spans="1:2" x14ac:dyDescent="0.45">
      <c r="A305">
        <v>286</v>
      </c>
      <c r="B305" s="3">
        <v>9</v>
      </c>
    </row>
    <row r="306" spans="1:2" x14ac:dyDescent="0.45">
      <c r="A306">
        <v>287</v>
      </c>
      <c r="B306" s="3">
        <v>9</v>
      </c>
    </row>
    <row r="307" spans="1:2" x14ac:dyDescent="0.45">
      <c r="A307">
        <v>288</v>
      </c>
      <c r="B307" s="3">
        <v>9</v>
      </c>
    </row>
    <row r="308" spans="1:2" x14ac:dyDescent="0.45">
      <c r="A308">
        <v>289</v>
      </c>
      <c r="B308" s="3">
        <v>9</v>
      </c>
    </row>
    <row r="309" spans="1:2" x14ac:dyDescent="0.45">
      <c r="A309">
        <v>290</v>
      </c>
      <c r="B309" s="3">
        <v>9</v>
      </c>
    </row>
    <row r="310" spans="1:2" x14ac:dyDescent="0.45">
      <c r="A310">
        <v>291</v>
      </c>
      <c r="B310" s="3">
        <v>9</v>
      </c>
    </row>
    <row r="311" spans="1:2" x14ac:dyDescent="0.45">
      <c r="A311">
        <v>292</v>
      </c>
      <c r="B311" s="3">
        <v>9</v>
      </c>
    </row>
    <row r="312" spans="1:2" x14ac:dyDescent="0.45">
      <c r="A312">
        <v>293</v>
      </c>
      <c r="B312" s="3">
        <v>9</v>
      </c>
    </row>
    <row r="313" spans="1:2" x14ac:dyDescent="0.45">
      <c r="A313">
        <v>294</v>
      </c>
      <c r="B313" s="3">
        <v>9</v>
      </c>
    </row>
    <row r="314" spans="1:2" x14ac:dyDescent="0.45">
      <c r="A314">
        <v>295</v>
      </c>
      <c r="B314" s="3">
        <v>9</v>
      </c>
    </row>
    <row r="315" spans="1:2" x14ac:dyDescent="0.45">
      <c r="A315">
        <v>296</v>
      </c>
      <c r="B315" s="3">
        <v>9</v>
      </c>
    </row>
    <row r="316" spans="1:2" x14ac:dyDescent="0.45">
      <c r="A316">
        <v>297</v>
      </c>
      <c r="B316" s="3">
        <v>9</v>
      </c>
    </row>
    <row r="317" spans="1:2" x14ac:dyDescent="0.45">
      <c r="A317">
        <v>298</v>
      </c>
      <c r="B317" s="3">
        <v>9</v>
      </c>
    </row>
    <row r="318" spans="1:2" x14ac:dyDescent="0.45">
      <c r="A318">
        <v>299</v>
      </c>
      <c r="B318" s="3">
        <v>9</v>
      </c>
    </row>
    <row r="319" spans="1:2" x14ac:dyDescent="0.45">
      <c r="A319">
        <v>300</v>
      </c>
      <c r="B319" s="3">
        <v>9</v>
      </c>
    </row>
    <row r="320" spans="1:2" x14ac:dyDescent="0.45">
      <c r="A320">
        <v>301</v>
      </c>
      <c r="B320" s="3">
        <v>9</v>
      </c>
    </row>
    <row r="321" spans="1:2" x14ac:dyDescent="0.45">
      <c r="A321">
        <v>302</v>
      </c>
      <c r="B321" s="3">
        <v>9</v>
      </c>
    </row>
    <row r="322" spans="1:2" x14ac:dyDescent="0.45">
      <c r="A322">
        <v>303</v>
      </c>
      <c r="B322" s="3">
        <v>9</v>
      </c>
    </row>
    <row r="323" spans="1:2" x14ac:dyDescent="0.45">
      <c r="A323">
        <v>304</v>
      </c>
      <c r="B323" s="3">
        <v>9</v>
      </c>
    </row>
    <row r="324" spans="1:2" x14ac:dyDescent="0.45">
      <c r="A324">
        <v>305</v>
      </c>
      <c r="B324" s="3">
        <v>9</v>
      </c>
    </row>
    <row r="325" spans="1:2" x14ac:dyDescent="0.45">
      <c r="A325">
        <v>306</v>
      </c>
      <c r="B325" s="3">
        <v>9</v>
      </c>
    </row>
    <row r="326" spans="1:2" x14ac:dyDescent="0.45">
      <c r="A326">
        <v>307</v>
      </c>
      <c r="B326" s="3">
        <v>9</v>
      </c>
    </row>
    <row r="327" spans="1:2" x14ac:dyDescent="0.45">
      <c r="A327">
        <v>308</v>
      </c>
      <c r="B327" s="3">
        <v>9</v>
      </c>
    </row>
    <row r="328" spans="1:2" x14ac:dyDescent="0.45">
      <c r="A328">
        <v>309</v>
      </c>
      <c r="B328" s="3">
        <v>9</v>
      </c>
    </row>
    <row r="329" spans="1:2" x14ac:dyDescent="0.45">
      <c r="A329">
        <v>310</v>
      </c>
      <c r="B329" s="3">
        <v>9</v>
      </c>
    </row>
    <row r="330" spans="1:2" x14ac:dyDescent="0.45">
      <c r="A330">
        <v>311</v>
      </c>
      <c r="B330" s="3">
        <v>9</v>
      </c>
    </row>
    <row r="331" spans="1:2" x14ac:dyDescent="0.45">
      <c r="A331">
        <v>312</v>
      </c>
      <c r="B331" s="3">
        <v>9</v>
      </c>
    </row>
    <row r="332" spans="1:2" x14ac:dyDescent="0.45">
      <c r="A332">
        <v>313</v>
      </c>
      <c r="B332" s="3">
        <v>9</v>
      </c>
    </row>
    <row r="333" spans="1:2" x14ac:dyDescent="0.45">
      <c r="A333">
        <v>314</v>
      </c>
      <c r="B333" s="3">
        <v>9</v>
      </c>
    </row>
    <row r="334" spans="1:2" x14ac:dyDescent="0.45">
      <c r="A334">
        <v>315</v>
      </c>
      <c r="B334" s="3">
        <v>9</v>
      </c>
    </row>
    <row r="335" spans="1:2" x14ac:dyDescent="0.45">
      <c r="A335">
        <v>316</v>
      </c>
      <c r="B335" s="3">
        <v>9</v>
      </c>
    </row>
    <row r="336" spans="1:2" x14ac:dyDescent="0.45">
      <c r="A336">
        <v>317</v>
      </c>
      <c r="B336" s="3">
        <v>9</v>
      </c>
    </row>
    <row r="337" spans="1:2" x14ac:dyDescent="0.45">
      <c r="A337">
        <v>318</v>
      </c>
      <c r="B337" s="3">
        <v>9</v>
      </c>
    </row>
    <row r="338" spans="1:2" x14ac:dyDescent="0.45">
      <c r="A338">
        <v>319</v>
      </c>
      <c r="B338" s="3">
        <v>9</v>
      </c>
    </row>
    <row r="339" spans="1:2" x14ac:dyDescent="0.45">
      <c r="A339">
        <v>320</v>
      </c>
      <c r="B339" s="3">
        <v>9</v>
      </c>
    </row>
    <row r="340" spans="1:2" x14ac:dyDescent="0.45">
      <c r="A340">
        <v>321</v>
      </c>
      <c r="B340" s="3">
        <v>9</v>
      </c>
    </row>
    <row r="341" spans="1:2" x14ac:dyDescent="0.45">
      <c r="A341">
        <v>322</v>
      </c>
      <c r="B341" s="3">
        <v>9</v>
      </c>
    </row>
    <row r="342" spans="1:2" x14ac:dyDescent="0.45">
      <c r="A342">
        <v>323</v>
      </c>
      <c r="B342" s="3">
        <v>9</v>
      </c>
    </row>
    <row r="343" spans="1:2" x14ac:dyDescent="0.45">
      <c r="A343">
        <v>324</v>
      </c>
      <c r="B343" s="3">
        <v>9</v>
      </c>
    </row>
    <row r="344" spans="1:2" x14ac:dyDescent="0.45">
      <c r="A344">
        <v>325</v>
      </c>
      <c r="B344" s="3">
        <v>9</v>
      </c>
    </row>
    <row r="345" spans="1:2" x14ac:dyDescent="0.45">
      <c r="A345">
        <v>326</v>
      </c>
      <c r="B345" s="3">
        <v>9</v>
      </c>
    </row>
    <row r="346" spans="1:2" x14ac:dyDescent="0.45">
      <c r="A346">
        <v>327</v>
      </c>
      <c r="B346" s="3">
        <v>9</v>
      </c>
    </row>
    <row r="347" spans="1:2" x14ac:dyDescent="0.45">
      <c r="A347">
        <v>328</v>
      </c>
      <c r="B347" s="3">
        <v>9</v>
      </c>
    </row>
    <row r="348" spans="1:2" x14ac:dyDescent="0.45">
      <c r="A348">
        <v>329</v>
      </c>
      <c r="B348" s="3">
        <v>9</v>
      </c>
    </row>
    <row r="349" spans="1:2" x14ac:dyDescent="0.45">
      <c r="A349">
        <v>330</v>
      </c>
      <c r="B349" s="3">
        <v>9</v>
      </c>
    </row>
    <row r="350" spans="1:2" x14ac:dyDescent="0.45">
      <c r="A350">
        <v>331</v>
      </c>
      <c r="B350" s="3">
        <v>9</v>
      </c>
    </row>
    <row r="351" spans="1:2" x14ac:dyDescent="0.45">
      <c r="A351">
        <v>332</v>
      </c>
      <c r="B351" s="3">
        <v>9</v>
      </c>
    </row>
    <row r="352" spans="1:2" x14ac:dyDescent="0.45">
      <c r="A352">
        <v>333</v>
      </c>
      <c r="B352" s="3">
        <v>9</v>
      </c>
    </row>
    <row r="353" spans="1:2" x14ac:dyDescent="0.45">
      <c r="A353">
        <v>334</v>
      </c>
      <c r="B353" s="3">
        <v>9</v>
      </c>
    </row>
    <row r="354" spans="1:2" x14ac:dyDescent="0.45">
      <c r="A354">
        <v>335</v>
      </c>
      <c r="B354" s="3">
        <v>9</v>
      </c>
    </row>
    <row r="355" spans="1:2" x14ac:dyDescent="0.45">
      <c r="A355">
        <v>336</v>
      </c>
      <c r="B355" s="3">
        <v>9</v>
      </c>
    </row>
    <row r="356" spans="1:2" x14ac:dyDescent="0.45">
      <c r="A356">
        <v>337</v>
      </c>
      <c r="B356" s="3">
        <v>9</v>
      </c>
    </row>
    <row r="357" spans="1:2" x14ac:dyDescent="0.45">
      <c r="A357">
        <v>338</v>
      </c>
      <c r="B357" s="3">
        <v>9</v>
      </c>
    </row>
    <row r="358" spans="1:2" x14ac:dyDescent="0.45">
      <c r="A358">
        <v>339</v>
      </c>
      <c r="B358" s="3">
        <v>9</v>
      </c>
    </row>
    <row r="359" spans="1:2" x14ac:dyDescent="0.45">
      <c r="A359">
        <v>340</v>
      </c>
      <c r="B359" s="3">
        <v>9</v>
      </c>
    </row>
    <row r="360" spans="1:2" x14ac:dyDescent="0.45">
      <c r="A360">
        <v>341</v>
      </c>
      <c r="B360" s="3">
        <v>9</v>
      </c>
    </row>
    <row r="361" spans="1:2" x14ac:dyDescent="0.45">
      <c r="A361">
        <v>342</v>
      </c>
      <c r="B361" s="3">
        <v>9</v>
      </c>
    </row>
    <row r="362" spans="1:2" x14ac:dyDescent="0.45">
      <c r="A362">
        <v>343</v>
      </c>
      <c r="B362" s="3">
        <v>9</v>
      </c>
    </row>
    <row r="363" spans="1:2" x14ac:dyDescent="0.45">
      <c r="A363">
        <v>344</v>
      </c>
      <c r="B363" s="3">
        <v>9</v>
      </c>
    </row>
    <row r="364" spans="1:2" x14ac:dyDescent="0.45">
      <c r="A364">
        <v>345</v>
      </c>
      <c r="B364" s="3">
        <v>9</v>
      </c>
    </row>
    <row r="365" spans="1:2" x14ac:dyDescent="0.45">
      <c r="A365">
        <v>346</v>
      </c>
      <c r="B365" s="3">
        <v>9</v>
      </c>
    </row>
    <row r="366" spans="1:2" x14ac:dyDescent="0.45">
      <c r="A366">
        <v>347</v>
      </c>
      <c r="B366" s="3">
        <v>9</v>
      </c>
    </row>
    <row r="367" spans="1:2" x14ac:dyDescent="0.45">
      <c r="A367">
        <v>348</v>
      </c>
      <c r="B367" s="3">
        <v>9</v>
      </c>
    </row>
    <row r="368" spans="1:2" x14ac:dyDescent="0.45">
      <c r="A368">
        <v>349</v>
      </c>
      <c r="B368" s="3">
        <v>9</v>
      </c>
    </row>
    <row r="369" spans="1:2" x14ac:dyDescent="0.45">
      <c r="A369">
        <v>350</v>
      </c>
      <c r="B369" s="3">
        <v>9</v>
      </c>
    </row>
    <row r="370" spans="1:2" x14ac:dyDescent="0.45">
      <c r="A370">
        <v>351</v>
      </c>
      <c r="B370" s="3">
        <v>9</v>
      </c>
    </row>
    <row r="371" spans="1:2" x14ac:dyDescent="0.45">
      <c r="A371">
        <v>352</v>
      </c>
      <c r="B371" s="3">
        <v>9</v>
      </c>
    </row>
    <row r="372" spans="1:2" x14ac:dyDescent="0.45">
      <c r="A372">
        <v>353</v>
      </c>
      <c r="B372" s="3">
        <v>9</v>
      </c>
    </row>
    <row r="373" spans="1:2" x14ac:dyDescent="0.45">
      <c r="A373">
        <v>354</v>
      </c>
      <c r="B373" s="3">
        <v>9</v>
      </c>
    </row>
    <row r="374" spans="1:2" x14ac:dyDescent="0.45">
      <c r="A374">
        <v>355</v>
      </c>
      <c r="B374" s="3">
        <v>9</v>
      </c>
    </row>
    <row r="375" spans="1:2" x14ac:dyDescent="0.45">
      <c r="A375">
        <v>356</v>
      </c>
      <c r="B375" s="3">
        <v>9</v>
      </c>
    </row>
    <row r="376" spans="1:2" x14ac:dyDescent="0.45">
      <c r="A376">
        <v>357</v>
      </c>
      <c r="B376" s="3">
        <v>9</v>
      </c>
    </row>
    <row r="377" spans="1:2" x14ac:dyDescent="0.45">
      <c r="A377">
        <v>358</v>
      </c>
      <c r="B377" s="3">
        <v>9</v>
      </c>
    </row>
    <row r="378" spans="1:2" x14ac:dyDescent="0.45">
      <c r="A378">
        <v>359</v>
      </c>
      <c r="B378" s="3">
        <v>9</v>
      </c>
    </row>
    <row r="379" spans="1:2" x14ac:dyDescent="0.45">
      <c r="A379">
        <v>360</v>
      </c>
      <c r="B379" s="3">
        <v>9</v>
      </c>
    </row>
    <row r="380" spans="1:2" x14ac:dyDescent="0.45">
      <c r="A380">
        <v>361</v>
      </c>
      <c r="B380" s="3">
        <v>9</v>
      </c>
    </row>
    <row r="381" spans="1:2" x14ac:dyDescent="0.45">
      <c r="A381">
        <v>362</v>
      </c>
      <c r="B381" s="3">
        <v>9</v>
      </c>
    </row>
    <row r="382" spans="1:2" x14ac:dyDescent="0.45">
      <c r="A382">
        <v>363</v>
      </c>
      <c r="B382" s="3">
        <v>9</v>
      </c>
    </row>
    <row r="383" spans="1:2" x14ac:dyDescent="0.45">
      <c r="A383">
        <v>364</v>
      </c>
      <c r="B383" s="3">
        <v>9</v>
      </c>
    </row>
    <row r="384" spans="1:2" x14ac:dyDescent="0.45">
      <c r="A384">
        <v>365</v>
      </c>
      <c r="B384" s="3">
        <v>9</v>
      </c>
    </row>
    <row r="385" spans="1:2" x14ac:dyDescent="0.45">
      <c r="A385">
        <v>366</v>
      </c>
      <c r="B385" s="3">
        <v>9</v>
      </c>
    </row>
    <row r="386" spans="1:2" x14ac:dyDescent="0.45">
      <c r="A386">
        <v>367</v>
      </c>
      <c r="B386" s="3">
        <v>9</v>
      </c>
    </row>
    <row r="387" spans="1:2" x14ac:dyDescent="0.45">
      <c r="A387">
        <v>368</v>
      </c>
      <c r="B387" s="3">
        <v>9</v>
      </c>
    </row>
    <row r="388" spans="1:2" x14ac:dyDescent="0.45">
      <c r="A388">
        <v>369</v>
      </c>
      <c r="B388" s="3">
        <v>9</v>
      </c>
    </row>
    <row r="389" spans="1:2" x14ac:dyDescent="0.45">
      <c r="A389">
        <v>370</v>
      </c>
      <c r="B389" s="3">
        <v>9</v>
      </c>
    </row>
    <row r="390" spans="1:2" x14ac:dyDescent="0.45">
      <c r="A390">
        <v>371</v>
      </c>
      <c r="B390" s="3">
        <v>9</v>
      </c>
    </row>
    <row r="391" spans="1:2" x14ac:dyDescent="0.45">
      <c r="A391">
        <v>372</v>
      </c>
      <c r="B391" s="3">
        <v>9</v>
      </c>
    </row>
    <row r="392" spans="1:2" x14ac:dyDescent="0.45">
      <c r="A392">
        <v>373</v>
      </c>
      <c r="B392" s="3">
        <v>9</v>
      </c>
    </row>
    <row r="393" spans="1:2" x14ac:dyDescent="0.45">
      <c r="A393">
        <v>374</v>
      </c>
      <c r="B393" s="3">
        <v>9</v>
      </c>
    </row>
    <row r="394" spans="1:2" x14ac:dyDescent="0.45">
      <c r="A394">
        <v>375</v>
      </c>
      <c r="B394" s="3">
        <v>9</v>
      </c>
    </row>
    <row r="395" spans="1:2" x14ac:dyDescent="0.45">
      <c r="A395">
        <v>376</v>
      </c>
      <c r="B395" s="3">
        <v>9</v>
      </c>
    </row>
    <row r="396" spans="1:2" x14ac:dyDescent="0.45">
      <c r="A396">
        <v>377</v>
      </c>
      <c r="B396" s="3">
        <v>9</v>
      </c>
    </row>
    <row r="397" spans="1:2" x14ac:dyDescent="0.45">
      <c r="A397">
        <v>378</v>
      </c>
      <c r="B397" s="3">
        <v>9</v>
      </c>
    </row>
    <row r="398" spans="1:2" x14ac:dyDescent="0.45">
      <c r="A398">
        <v>379</v>
      </c>
      <c r="B398" s="3">
        <v>9</v>
      </c>
    </row>
    <row r="399" spans="1:2" x14ac:dyDescent="0.45">
      <c r="A399">
        <v>380</v>
      </c>
      <c r="B399" s="3">
        <v>9</v>
      </c>
    </row>
    <row r="400" spans="1:2" x14ac:dyDescent="0.45">
      <c r="A400">
        <v>381</v>
      </c>
      <c r="B400" s="3">
        <v>9</v>
      </c>
    </row>
    <row r="401" spans="1:2" x14ac:dyDescent="0.45">
      <c r="A401">
        <v>382</v>
      </c>
      <c r="B401" s="3">
        <v>9</v>
      </c>
    </row>
    <row r="402" spans="1:2" x14ac:dyDescent="0.45">
      <c r="A402">
        <v>383</v>
      </c>
      <c r="B402" s="3">
        <v>9</v>
      </c>
    </row>
    <row r="403" spans="1:2" x14ac:dyDescent="0.45">
      <c r="A403">
        <v>384</v>
      </c>
      <c r="B403" s="3">
        <v>9</v>
      </c>
    </row>
    <row r="404" spans="1:2" x14ac:dyDescent="0.45">
      <c r="A404">
        <v>385</v>
      </c>
      <c r="B404" s="3">
        <v>9</v>
      </c>
    </row>
    <row r="405" spans="1:2" x14ac:dyDescent="0.45">
      <c r="A405">
        <v>386</v>
      </c>
      <c r="B405" s="3">
        <v>9</v>
      </c>
    </row>
    <row r="406" spans="1:2" x14ac:dyDescent="0.45">
      <c r="A406">
        <v>387</v>
      </c>
      <c r="B406" s="3">
        <v>9</v>
      </c>
    </row>
    <row r="407" spans="1:2" x14ac:dyDescent="0.45">
      <c r="A407">
        <v>388</v>
      </c>
      <c r="B407" s="3">
        <v>9</v>
      </c>
    </row>
    <row r="408" spans="1:2" x14ac:dyDescent="0.45">
      <c r="A408">
        <v>389</v>
      </c>
      <c r="B408" s="3">
        <v>9</v>
      </c>
    </row>
    <row r="409" spans="1:2" x14ac:dyDescent="0.45">
      <c r="A409">
        <v>390</v>
      </c>
      <c r="B409" s="3">
        <v>9</v>
      </c>
    </row>
    <row r="410" spans="1:2" x14ac:dyDescent="0.45">
      <c r="A410">
        <v>391</v>
      </c>
      <c r="B410" s="3">
        <v>9</v>
      </c>
    </row>
    <row r="411" spans="1:2" x14ac:dyDescent="0.45">
      <c r="A411">
        <v>392</v>
      </c>
      <c r="B411" s="3">
        <v>9</v>
      </c>
    </row>
    <row r="412" spans="1:2" x14ac:dyDescent="0.45">
      <c r="A412">
        <v>393</v>
      </c>
      <c r="B412" s="3">
        <v>9</v>
      </c>
    </row>
    <row r="413" spans="1:2" x14ac:dyDescent="0.45">
      <c r="A413">
        <v>394</v>
      </c>
      <c r="B413" s="3">
        <v>9</v>
      </c>
    </row>
    <row r="414" spans="1:2" x14ac:dyDescent="0.45">
      <c r="A414">
        <v>395</v>
      </c>
      <c r="B414" s="3">
        <v>9</v>
      </c>
    </row>
    <row r="415" spans="1:2" x14ac:dyDescent="0.45">
      <c r="A415">
        <v>396</v>
      </c>
      <c r="B415" s="3">
        <v>9</v>
      </c>
    </row>
    <row r="416" spans="1:2" x14ac:dyDescent="0.45">
      <c r="A416">
        <v>397</v>
      </c>
      <c r="B416" s="3">
        <v>9</v>
      </c>
    </row>
    <row r="417" spans="1:2" x14ac:dyDescent="0.45">
      <c r="A417">
        <v>398</v>
      </c>
      <c r="B417" s="3">
        <v>9</v>
      </c>
    </row>
    <row r="418" spans="1:2" x14ac:dyDescent="0.45">
      <c r="A418">
        <v>399</v>
      </c>
      <c r="B418" s="3">
        <v>9</v>
      </c>
    </row>
    <row r="419" spans="1:2" x14ac:dyDescent="0.45">
      <c r="A419">
        <v>400</v>
      </c>
      <c r="B419" s="3">
        <v>9</v>
      </c>
    </row>
    <row r="420" spans="1:2" x14ac:dyDescent="0.45">
      <c r="A420">
        <v>401</v>
      </c>
      <c r="B420" s="3">
        <v>9</v>
      </c>
    </row>
    <row r="421" spans="1:2" x14ac:dyDescent="0.45">
      <c r="A421">
        <v>402</v>
      </c>
      <c r="B421" s="3">
        <v>9</v>
      </c>
    </row>
    <row r="422" spans="1:2" x14ac:dyDescent="0.45">
      <c r="A422">
        <v>403</v>
      </c>
      <c r="B422" s="3">
        <v>9</v>
      </c>
    </row>
    <row r="423" spans="1:2" x14ac:dyDescent="0.45">
      <c r="A423">
        <v>404</v>
      </c>
      <c r="B423" s="3">
        <v>9</v>
      </c>
    </row>
    <row r="424" spans="1:2" x14ac:dyDescent="0.45">
      <c r="A424">
        <v>405</v>
      </c>
      <c r="B424" s="3">
        <v>9</v>
      </c>
    </row>
    <row r="425" spans="1:2" x14ac:dyDescent="0.45">
      <c r="A425">
        <v>406</v>
      </c>
      <c r="B425" s="3">
        <v>9</v>
      </c>
    </row>
    <row r="426" spans="1:2" x14ac:dyDescent="0.45">
      <c r="A426">
        <v>407</v>
      </c>
      <c r="B426" s="3">
        <v>9</v>
      </c>
    </row>
    <row r="427" spans="1:2" x14ac:dyDescent="0.45">
      <c r="A427">
        <v>408</v>
      </c>
      <c r="B427" s="3">
        <v>9</v>
      </c>
    </row>
    <row r="428" spans="1:2" x14ac:dyDescent="0.45">
      <c r="A428">
        <v>409</v>
      </c>
      <c r="B428" s="3">
        <v>9</v>
      </c>
    </row>
    <row r="429" spans="1:2" x14ac:dyDescent="0.45">
      <c r="A429">
        <v>410</v>
      </c>
      <c r="B429" s="3">
        <v>9</v>
      </c>
    </row>
    <row r="430" spans="1:2" x14ac:dyDescent="0.45">
      <c r="A430">
        <v>411</v>
      </c>
      <c r="B430" s="3">
        <v>9</v>
      </c>
    </row>
    <row r="431" spans="1:2" x14ac:dyDescent="0.45">
      <c r="A431">
        <v>412</v>
      </c>
      <c r="B431" s="3">
        <v>9</v>
      </c>
    </row>
    <row r="432" spans="1:2" x14ac:dyDescent="0.45">
      <c r="A432">
        <v>413</v>
      </c>
      <c r="B432" s="3">
        <v>9</v>
      </c>
    </row>
    <row r="433" spans="1:2" x14ac:dyDescent="0.45">
      <c r="A433">
        <v>414</v>
      </c>
      <c r="B433" s="3">
        <v>9</v>
      </c>
    </row>
    <row r="434" spans="1:2" x14ac:dyDescent="0.45">
      <c r="A434">
        <v>415</v>
      </c>
      <c r="B434" s="3">
        <v>9</v>
      </c>
    </row>
    <row r="435" spans="1:2" x14ac:dyDescent="0.45">
      <c r="A435">
        <v>416</v>
      </c>
      <c r="B435" s="3">
        <v>9</v>
      </c>
    </row>
    <row r="436" spans="1:2" x14ac:dyDescent="0.45">
      <c r="A436">
        <v>417</v>
      </c>
      <c r="B436" s="3">
        <v>9</v>
      </c>
    </row>
    <row r="437" spans="1:2" x14ac:dyDescent="0.45">
      <c r="A437">
        <v>418</v>
      </c>
      <c r="B437" s="3">
        <v>9</v>
      </c>
    </row>
    <row r="438" spans="1:2" x14ac:dyDescent="0.45">
      <c r="A438">
        <v>419</v>
      </c>
      <c r="B438" s="3">
        <v>9</v>
      </c>
    </row>
    <row r="439" spans="1:2" x14ac:dyDescent="0.45">
      <c r="A439">
        <v>420</v>
      </c>
      <c r="B439" s="3">
        <v>9</v>
      </c>
    </row>
    <row r="440" spans="1:2" x14ac:dyDescent="0.45">
      <c r="A440">
        <v>421</v>
      </c>
      <c r="B440" s="3">
        <v>9</v>
      </c>
    </row>
    <row r="441" spans="1:2" x14ac:dyDescent="0.45">
      <c r="A441">
        <v>422</v>
      </c>
      <c r="B441" s="3">
        <v>9</v>
      </c>
    </row>
    <row r="442" spans="1:2" x14ac:dyDescent="0.45">
      <c r="A442">
        <v>423</v>
      </c>
      <c r="B442" s="3">
        <v>9</v>
      </c>
    </row>
    <row r="443" spans="1:2" x14ac:dyDescent="0.45">
      <c r="A443">
        <v>424</v>
      </c>
      <c r="B443" s="3">
        <v>9</v>
      </c>
    </row>
    <row r="444" spans="1:2" x14ac:dyDescent="0.45">
      <c r="A444">
        <v>425</v>
      </c>
      <c r="B444" s="3">
        <v>9</v>
      </c>
    </row>
    <row r="445" spans="1:2" x14ac:dyDescent="0.45">
      <c r="A445">
        <v>426</v>
      </c>
      <c r="B445" s="3">
        <v>9</v>
      </c>
    </row>
    <row r="446" spans="1:2" x14ac:dyDescent="0.45">
      <c r="A446">
        <v>427</v>
      </c>
      <c r="B446" s="3">
        <v>9</v>
      </c>
    </row>
    <row r="447" spans="1:2" x14ac:dyDescent="0.45">
      <c r="A447">
        <v>428</v>
      </c>
      <c r="B447" s="3">
        <v>9</v>
      </c>
    </row>
    <row r="448" spans="1:2" x14ac:dyDescent="0.45">
      <c r="A448">
        <v>429</v>
      </c>
      <c r="B448" s="3">
        <v>9</v>
      </c>
    </row>
    <row r="449" spans="1:2" x14ac:dyDescent="0.45">
      <c r="A449">
        <v>430</v>
      </c>
      <c r="B449" s="3">
        <v>9</v>
      </c>
    </row>
    <row r="450" spans="1:2" x14ac:dyDescent="0.45">
      <c r="A450">
        <v>431</v>
      </c>
      <c r="B450" s="3">
        <v>9</v>
      </c>
    </row>
    <row r="451" spans="1:2" x14ac:dyDescent="0.45">
      <c r="A451">
        <v>432</v>
      </c>
      <c r="B451" s="3">
        <v>9</v>
      </c>
    </row>
    <row r="452" spans="1:2" x14ac:dyDescent="0.45">
      <c r="A452">
        <v>433</v>
      </c>
      <c r="B452" s="3">
        <v>9</v>
      </c>
    </row>
    <row r="453" spans="1:2" x14ac:dyDescent="0.45">
      <c r="A453">
        <v>434</v>
      </c>
      <c r="B453" s="3">
        <v>9</v>
      </c>
    </row>
    <row r="454" spans="1:2" x14ac:dyDescent="0.45">
      <c r="A454">
        <v>435</v>
      </c>
      <c r="B454" s="3">
        <v>9</v>
      </c>
    </row>
    <row r="455" spans="1:2" x14ac:dyDescent="0.45">
      <c r="A455">
        <v>436</v>
      </c>
      <c r="B455" s="3">
        <v>9</v>
      </c>
    </row>
    <row r="456" spans="1:2" x14ac:dyDescent="0.45">
      <c r="A456">
        <v>437</v>
      </c>
      <c r="B456" s="3">
        <v>9</v>
      </c>
    </row>
    <row r="457" spans="1:2" x14ac:dyDescent="0.45">
      <c r="A457">
        <v>438</v>
      </c>
      <c r="B457" s="3">
        <v>9</v>
      </c>
    </row>
    <row r="458" spans="1:2" x14ac:dyDescent="0.45">
      <c r="A458">
        <v>439</v>
      </c>
      <c r="B458" s="3">
        <v>9</v>
      </c>
    </row>
    <row r="459" spans="1:2" x14ac:dyDescent="0.45">
      <c r="A459">
        <v>440</v>
      </c>
      <c r="B459" s="3">
        <v>9</v>
      </c>
    </row>
    <row r="460" spans="1:2" x14ac:dyDescent="0.45">
      <c r="A460">
        <v>441</v>
      </c>
      <c r="B460" s="3">
        <v>9</v>
      </c>
    </row>
    <row r="461" spans="1:2" x14ac:dyDescent="0.45">
      <c r="A461">
        <v>442</v>
      </c>
      <c r="B461" s="3">
        <v>9</v>
      </c>
    </row>
    <row r="462" spans="1:2" x14ac:dyDescent="0.45">
      <c r="A462">
        <v>443</v>
      </c>
      <c r="B462" s="3">
        <v>9</v>
      </c>
    </row>
    <row r="463" spans="1:2" x14ac:dyDescent="0.45">
      <c r="A463">
        <v>444</v>
      </c>
      <c r="B463" s="3">
        <v>9</v>
      </c>
    </row>
    <row r="464" spans="1:2" x14ac:dyDescent="0.45">
      <c r="A464">
        <v>445</v>
      </c>
      <c r="B464" s="3">
        <v>9</v>
      </c>
    </row>
    <row r="465" spans="1:2" x14ac:dyDescent="0.45">
      <c r="A465">
        <v>446</v>
      </c>
      <c r="B465" s="3">
        <v>9</v>
      </c>
    </row>
    <row r="466" spans="1:2" x14ac:dyDescent="0.45">
      <c r="A466">
        <v>447</v>
      </c>
      <c r="B466" s="3">
        <v>9</v>
      </c>
    </row>
    <row r="467" spans="1:2" x14ac:dyDescent="0.45">
      <c r="A467">
        <v>448</v>
      </c>
      <c r="B467" s="3">
        <v>9</v>
      </c>
    </row>
    <row r="468" spans="1:2" x14ac:dyDescent="0.45">
      <c r="A468">
        <v>449</v>
      </c>
      <c r="B468" s="3">
        <v>9</v>
      </c>
    </row>
    <row r="469" spans="1:2" x14ac:dyDescent="0.45">
      <c r="A469">
        <v>450</v>
      </c>
      <c r="B469" s="3">
        <v>9</v>
      </c>
    </row>
    <row r="470" spans="1:2" x14ac:dyDescent="0.45">
      <c r="A470">
        <v>451</v>
      </c>
      <c r="B470" s="3">
        <v>9</v>
      </c>
    </row>
    <row r="471" spans="1:2" x14ac:dyDescent="0.45">
      <c r="A471">
        <v>452</v>
      </c>
      <c r="B471" s="3">
        <v>9</v>
      </c>
    </row>
    <row r="472" spans="1:2" x14ac:dyDescent="0.45">
      <c r="A472">
        <v>453</v>
      </c>
      <c r="B472" s="3">
        <v>9</v>
      </c>
    </row>
    <row r="473" spans="1:2" x14ac:dyDescent="0.45">
      <c r="A473">
        <v>454</v>
      </c>
      <c r="B473" s="3">
        <v>9</v>
      </c>
    </row>
    <row r="474" spans="1:2" x14ac:dyDescent="0.45">
      <c r="A474">
        <v>455</v>
      </c>
      <c r="B474" s="3">
        <v>9</v>
      </c>
    </row>
    <row r="475" spans="1:2" x14ac:dyDescent="0.45">
      <c r="A475">
        <v>456</v>
      </c>
      <c r="B475" s="3">
        <v>9</v>
      </c>
    </row>
    <row r="476" spans="1:2" x14ac:dyDescent="0.45">
      <c r="A476">
        <v>457</v>
      </c>
      <c r="B476" s="3">
        <v>9</v>
      </c>
    </row>
    <row r="477" spans="1:2" x14ac:dyDescent="0.45">
      <c r="A477">
        <v>458</v>
      </c>
      <c r="B477" s="3">
        <v>9</v>
      </c>
    </row>
    <row r="478" spans="1:2" x14ac:dyDescent="0.45">
      <c r="A478">
        <v>459</v>
      </c>
      <c r="B478" s="3">
        <v>9</v>
      </c>
    </row>
    <row r="479" spans="1:2" x14ac:dyDescent="0.45">
      <c r="A479">
        <v>460</v>
      </c>
      <c r="B479" s="3">
        <v>9</v>
      </c>
    </row>
    <row r="480" spans="1:2" x14ac:dyDescent="0.45">
      <c r="A480">
        <v>461</v>
      </c>
      <c r="B480" s="3">
        <v>9</v>
      </c>
    </row>
    <row r="481" spans="1:2" x14ac:dyDescent="0.45">
      <c r="A481">
        <v>462</v>
      </c>
      <c r="B481" s="3">
        <v>9</v>
      </c>
    </row>
    <row r="482" spans="1:2" x14ac:dyDescent="0.45">
      <c r="A482">
        <v>463</v>
      </c>
      <c r="B482" s="3">
        <v>9</v>
      </c>
    </row>
    <row r="483" spans="1:2" x14ac:dyDescent="0.45">
      <c r="A483">
        <v>464</v>
      </c>
      <c r="B483" s="3">
        <v>9</v>
      </c>
    </row>
    <row r="484" spans="1:2" x14ac:dyDescent="0.45">
      <c r="A484">
        <v>465</v>
      </c>
      <c r="B484" s="3">
        <v>9</v>
      </c>
    </row>
    <row r="485" spans="1:2" x14ac:dyDescent="0.45">
      <c r="A485">
        <v>466</v>
      </c>
      <c r="B485" s="3">
        <v>9</v>
      </c>
    </row>
    <row r="486" spans="1:2" x14ac:dyDescent="0.45">
      <c r="A486">
        <v>467</v>
      </c>
      <c r="B486" s="3">
        <v>9</v>
      </c>
    </row>
    <row r="487" spans="1:2" x14ac:dyDescent="0.45">
      <c r="A487">
        <v>468</v>
      </c>
      <c r="B487" s="3">
        <v>9</v>
      </c>
    </row>
    <row r="488" spans="1:2" x14ac:dyDescent="0.45">
      <c r="A488">
        <v>469</v>
      </c>
      <c r="B488" s="3">
        <v>9</v>
      </c>
    </row>
    <row r="489" spans="1:2" x14ac:dyDescent="0.45">
      <c r="A489">
        <v>470</v>
      </c>
      <c r="B489" s="3">
        <v>9</v>
      </c>
    </row>
    <row r="490" spans="1:2" x14ac:dyDescent="0.45">
      <c r="A490">
        <v>471</v>
      </c>
      <c r="B490" s="3">
        <v>9</v>
      </c>
    </row>
    <row r="491" spans="1:2" x14ac:dyDescent="0.45">
      <c r="A491">
        <v>472</v>
      </c>
      <c r="B491" s="3">
        <v>9</v>
      </c>
    </row>
    <row r="492" spans="1:2" x14ac:dyDescent="0.45">
      <c r="A492">
        <v>473</v>
      </c>
      <c r="B492" s="3">
        <v>9</v>
      </c>
    </row>
    <row r="493" spans="1:2" x14ac:dyDescent="0.45">
      <c r="A493">
        <v>474</v>
      </c>
      <c r="B493" s="3">
        <v>9</v>
      </c>
    </row>
    <row r="494" spans="1:2" x14ac:dyDescent="0.45">
      <c r="A494">
        <v>475</v>
      </c>
      <c r="B494" s="3">
        <v>9</v>
      </c>
    </row>
    <row r="495" spans="1:2" x14ac:dyDescent="0.45">
      <c r="A495">
        <v>476</v>
      </c>
      <c r="B495" s="3">
        <v>9</v>
      </c>
    </row>
    <row r="496" spans="1:2" x14ac:dyDescent="0.45">
      <c r="A496">
        <v>477</v>
      </c>
      <c r="B496" s="3">
        <v>9</v>
      </c>
    </row>
    <row r="497" spans="1:2" x14ac:dyDescent="0.45">
      <c r="A497">
        <v>478</v>
      </c>
      <c r="B497" s="3">
        <v>9</v>
      </c>
    </row>
    <row r="498" spans="1:2" x14ac:dyDescent="0.45">
      <c r="A498">
        <v>479</v>
      </c>
      <c r="B498" s="3">
        <v>9</v>
      </c>
    </row>
    <row r="499" spans="1:2" x14ac:dyDescent="0.45">
      <c r="A499">
        <v>480</v>
      </c>
      <c r="B499" s="3">
        <v>9</v>
      </c>
    </row>
    <row r="500" spans="1:2" x14ac:dyDescent="0.45">
      <c r="A500">
        <v>481</v>
      </c>
      <c r="B500" s="3">
        <v>9</v>
      </c>
    </row>
    <row r="501" spans="1:2" x14ac:dyDescent="0.45">
      <c r="A501">
        <v>482</v>
      </c>
      <c r="B501" s="3">
        <v>9</v>
      </c>
    </row>
    <row r="502" spans="1:2" x14ac:dyDescent="0.45">
      <c r="A502">
        <v>483</v>
      </c>
      <c r="B502" s="3">
        <v>9</v>
      </c>
    </row>
    <row r="503" spans="1:2" x14ac:dyDescent="0.45">
      <c r="A503">
        <v>484</v>
      </c>
      <c r="B503" s="3">
        <v>9</v>
      </c>
    </row>
    <row r="504" spans="1:2" x14ac:dyDescent="0.45">
      <c r="A504">
        <v>485</v>
      </c>
      <c r="B504" s="3">
        <v>9</v>
      </c>
    </row>
    <row r="505" spans="1:2" x14ac:dyDescent="0.45">
      <c r="A505">
        <v>486</v>
      </c>
      <c r="B505" s="3">
        <v>9</v>
      </c>
    </row>
    <row r="506" spans="1:2" x14ac:dyDescent="0.45">
      <c r="A506">
        <v>487</v>
      </c>
      <c r="B506" s="3">
        <v>9</v>
      </c>
    </row>
    <row r="507" spans="1:2" x14ac:dyDescent="0.45">
      <c r="A507">
        <v>488</v>
      </c>
      <c r="B507" s="3">
        <v>9</v>
      </c>
    </row>
    <row r="508" spans="1:2" x14ac:dyDescent="0.45">
      <c r="A508">
        <v>489</v>
      </c>
      <c r="B508" s="3">
        <v>9</v>
      </c>
    </row>
    <row r="509" spans="1:2" x14ac:dyDescent="0.45">
      <c r="A509">
        <v>490</v>
      </c>
      <c r="B509" s="3">
        <v>9</v>
      </c>
    </row>
    <row r="510" spans="1:2" x14ac:dyDescent="0.45">
      <c r="A510">
        <v>491</v>
      </c>
      <c r="B510" s="3">
        <v>9</v>
      </c>
    </row>
    <row r="511" spans="1:2" x14ac:dyDescent="0.45">
      <c r="A511">
        <v>492</v>
      </c>
      <c r="B511" s="3">
        <v>9</v>
      </c>
    </row>
    <row r="512" spans="1:2" x14ac:dyDescent="0.45">
      <c r="A512">
        <v>493</v>
      </c>
      <c r="B512" s="3">
        <v>9</v>
      </c>
    </row>
    <row r="513" spans="1:2" x14ac:dyDescent="0.45">
      <c r="A513">
        <v>494</v>
      </c>
      <c r="B513" s="3">
        <v>9</v>
      </c>
    </row>
    <row r="514" spans="1:2" x14ac:dyDescent="0.45">
      <c r="A514">
        <v>495</v>
      </c>
      <c r="B514" s="3">
        <v>9</v>
      </c>
    </row>
    <row r="515" spans="1:2" x14ac:dyDescent="0.45">
      <c r="A515">
        <v>496</v>
      </c>
      <c r="B515" s="3">
        <v>9</v>
      </c>
    </row>
    <row r="516" spans="1:2" x14ac:dyDescent="0.45">
      <c r="A516">
        <v>497</v>
      </c>
      <c r="B516" s="3">
        <v>9</v>
      </c>
    </row>
    <row r="517" spans="1:2" x14ac:dyDescent="0.45">
      <c r="A517">
        <v>498</v>
      </c>
      <c r="B517" s="3">
        <v>9</v>
      </c>
    </row>
    <row r="518" spans="1:2" x14ac:dyDescent="0.45">
      <c r="A518">
        <v>499</v>
      </c>
      <c r="B518" s="3">
        <v>9</v>
      </c>
    </row>
    <row r="519" spans="1:2" x14ac:dyDescent="0.45">
      <c r="A519">
        <v>500</v>
      </c>
      <c r="B519" s="3">
        <v>9</v>
      </c>
    </row>
    <row r="520" spans="1:2" x14ac:dyDescent="0.45">
      <c r="A520">
        <v>501</v>
      </c>
      <c r="B520" s="3">
        <v>9</v>
      </c>
    </row>
    <row r="521" spans="1:2" x14ac:dyDescent="0.45">
      <c r="A521">
        <v>502</v>
      </c>
      <c r="B521" s="3">
        <v>9</v>
      </c>
    </row>
    <row r="522" spans="1:2" x14ac:dyDescent="0.45">
      <c r="A522">
        <v>503</v>
      </c>
      <c r="B522" s="3">
        <v>9</v>
      </c>
    </row>
    <row r="523" spans="1:2" x14ac:dyDescent="0.45">
      <c r="A523">
        <v>504</v>
      </c>
      <c r="B523" s="3">
        <v>9</v>
      </c>
    </row>
    <row r="524" spans="1:2" x14ac:dyDescent="0.45">
      <c r="A524">
        <v>505</v>
      </c>
      <c r="B524" s="3">
        <v>9</v>
      </c>
    </row>
    <row r="525" spans="1:2" x14ac:dyDescent="0.45">
      <c r="A525">
        <v>506</v>
      </c>
      <c r="B525" s="3">
        <v>9</v>
      </c>
    </row>
    <row r="526" spans="1:2" x14ac:dyDescent="0.45">
      <c r="A526">
        <v>507</v>
      </c>
      <c r="B526" s="3">
        <v>9</v>
      </c>
    </row>
    <row r="527" spans="1:2" x14ac:dyDescent="0.45">
      <c r="A527">
        <v>508</v>
      </c>
      <c r="B527" s="3">
        <v>9</v>
      </c>
    </row>
    <row r="528" spans="1:2" x14ac:dyDescent="0.45">
      <c r="A528">
        <v>509</v>
      </c>
      <c r="B528" s="3">
        <v>9</v>
      </c>
    </row>
    <row r="529" spans="1:2" x14ac:dyDescent="0.45">
      <c r="A529">
        <v>510</v>
      </c>
      <c r="B529" s="3">
        <v>9</v>
      </c>
    </row>
    <row r="530" spans="1:2" x14ac:dyDescent="0.45">
      <c r="A530">
        <v>511</v>
      </c>
      <c r="B530" s="3">
        <v>9</v>
      </c>
    </row>
    <row r="531" spans="1:2" x14ac:dyDescent="0.45">
      <c r="A531">
        <v>512</v>
      </c>
      <c r="B531" s="3">
        <v>9</v>
      </c>
    </row>
    <row r="532" spans="1:2" x14ac:dyDescent="0.45">
      <c r="A532">
        <v>513</v>
      </c>
      <c r="B532" s="3">
        <v>9</v>
      </c>
    </row>
    <row r="533" spans="1:2" x14ac:dyDescent="0.45">
      <c r="A533">
        <v>514</v>
      </c>
      <c r="B533" s="3">
        <v>9</v>
      </c>
    </row>
    <row r="534" spans="1:2" x14ac:dyDescent="0.45">
      <c r="A534">
        <v>515</v>
      </c>
      <c r="B534" s="3">
        <v>9</v>
      </c>
    </row>
    <row r="535" spans="1:2" x14ac:dyDescent="0.45">
      <c r="A535">
        <v>516</v>
      </c>
      <c r="B535" s="3">
        <v>9</v>
      </c>
    </row>
    <row r="536" spans="1:2" x14ac:dyDescent="0.45">
      <c r="A536">
        <v>517</v>
      </c>
      <c r="B536" s="3">
        <v>9</v>
      </c>
    </row>
    <row r="537" spans="1:2" x14ac:dyDescent="0.45">
      <c r="A537">
        <v>518</v>
      </c>
      <c r="B537" s="3">
        <v>9</v>
      </c>
    </row>
    <row r="538" spans="1:2" x14ac:dyDescent="0.45">
      <c r="A538">
        <v>519</v>
      </c>
      <c r="B538" s="3">
        <v>9</v>
      </c>
    </row>
    <row r="539" spans="1:2" x14ac:dyDescent="0.45">
      <c r="A539">
        <v>520</v>
      </c>
      <c r="B539" s="3">
        <v>9</v>
      </c>
    </row>
    <row r="540" spans="1:2" x14ac:dyDescent="0.45">
      <c r="A540">
        <v>521</v>
      </c>
      <c r="B540" s="3">
        <v>9</v>
      </c>
    </row>
    <row r="541" spans="1:2" x14ac:dyDescent="0.45">
      <c r="A541">
        <v>522</v>
      </c>
      <c r="B541" s="3">
        <v>9</v>
      </c>
    </row>
    <row r="542" spans="1:2" x14ac:dyDescent="0.45">
      <c r="A542">
        <v>523</v>
      </c>
      <c r="B542" s="3">
        <v>9</v>
      </c>
    </row>
    <row r="543" spans="1:2" x14ac:dyDescent="0.45">
      <c r="A543">
        <v>524</v>
      </c>
      <c r="B543" s="3">
        <v>9</v>
      </c>
    </row>
    <row r="544" spans="1:2" x14ac:dyDescent="0.45">
      <c r="A544">
        <v>525</v>
      </c>
      <c r="B544" s="3">
        <v>9</v>
      </c>
    </row>
    <row r="545" spans="1:2" x14ac:dyDescent="0.45">
      <c r="A545">
        <v>526</v>
      </c>
      <c r="B545" s="3">
        <v>9</v>
      </c>
    </row>
    <row r="546" spans="1:2" x14ac:dyDescent="0.45">
      <c r="A546">
        <v>527</v>
      </c>
      <c r="B546" s="3">
        <v>9</v>
      </c>
    </row>
  </sheetData>
  <sheetProtection algorithmName="SHA-512" hashValue="y32zABo0ovSaRjAO67MK04n++xDvVYh97be91g0wIom/ifyROw1G0Ijx1GyFIkPjPprRTtny/OvQWSTW2vlSew==" saltValue="IubxDoaL75UyaP9ol7+kqw==" spinCount="100000" sheet="1" objects="1" scenarios="1"/>
  <autoFilter ref="A1:B1" xr:uid="{B08BF785-D50C-4AF3-9834-C32BC986CD6C}">
    <sortState xmlns:xlrd2="http://schemas.microsoft.com/office/spreadsheetml/2017/richdata2" ref="A2:B17">
      <sortCondition ref="A1"/>
    </sortState>
  </autoFilter>
  <mergeCells count="1">
    <mergeCell ref="H2:K6"/>
  </mergeCells>
  <hyperlinks>
    <hyperlink ref="H2:K6" r:id="rId1" display="Daten von: https://www.drklein.de/vergleich-immobilienpreise-bundeslaender.html" xr:uid="{82E49552-F752-42A4-A84E-75949A839116}"/>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#1_Angaben zum Objekt</vt:lpstr>
      <vt:lpstr>#2_Immobilienrendite</vt:lpstr>
      <vt:lpstr>#3_Datenraum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Björn Siegismund</dc:creator>
  <cp:lastModifiedBy>Carlos Link-Arad</cp:lastModifiedBy>
  <dcterms:created xsi:type="dcterms:W3CDTF">2020-08-09T17:29:24Z</dcterms:created>
  <dcterms:modified xsi:type="dcterms:W3CDTF">2023-02-03T10:44:21Z</dcterms:modified>
</cp:coreProperties>
</file>